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nnh\TÀI LIỆU ĐH HỘI 24-29\Nội dung Văn kiện đh\"/>
    </mc:Choice>
  </mc:AlternateContent>
  <bookViews>
    <workbookView xWindow="-105" yWindow="-105" windowWidth="23250" windowHeight="12570" firstSheet="2" activeTab="4"/>
  </bookViews>
  <sheets>
    <sheet name="P. 1 CHỈ TIÊU NHIỆM KỲ" sheetId="1" r:id="rId1"/>
    <sheet name="P.2 TN Yêu nước" sheetId="2" r:id="rId2"/>
    <sheet name="P.3 TN sống đẹp" sheetId="3" r:id="rId3"/>
    <sheet name="P.4 TNTN  vì cộng đồng" sheetId="4" r:id="rId4"/>
    <sheet name="P.5 TN khỏe thể chất" sheetId="5" r:id="rId5"/>
    <sheet name="III. CT Đồng hành với TN" sheetId="6" r:id="rId6"/>
    <sheet name="IV. 1CT Xây dựng Hội" sheetId="7" r:id="rId7"/>
    <sheet name="IV.2 CT XDH" sheetId="8" r:id="rId8"/>
    <sheet name="IV.3 CT XDH" sheetId="9" r:id="rId9"/>
  </sheets>
  <calcPr calcId="162913"/>
</workbook>
</file>

<file path=xl/calcChain.xml><?xml version="1.0" encoding="utf-8"?>
<calcChain xmlns="http://schemas.openxmlformats.org/spreadsheetml/2006/main">
  <c r="H7" i="5" l="1"/>
  <c r="E7" i="5"/>
  <c r="C7" i="5"/>
  <c r="B7" i="5"/>
  <c r="AP6" i="4"/>
  <c r="AK6" i="4"/>
  <c r="AI6" i="4"/>
  <c r="AH6" i="4"/>
  <c r="AF6" i="4"/>
  <c r="AE6" i="4"/>
  <c r="G6" i="4"/>
  <c r="E6" i="4"/>
  <c r="C6" i="4"/>
  <c r="F6" i="3"/>
  <c r="D6" i="3"/>
  <c r="P7" i="2"/>
  <c r="K7" i="2"/>
</calcChain>
</file>

<file path=xl/sharedStrings.xml><?xml version="1.0" encoding="utf-8"?>
<sst xmlns="http://schemas.openxmlformats.org/spreadsheetml/2006/main" count="549" uniqueCount="279">
  <si>
    <t>I. Chỉ tiêu nhiệm kỳ</t>
  </si>
  <si>
    <t>Đơn vị</t>
  </si>
  <si>
    <t>Phát triển mới 600 nghìn hội viên; phát triển 800 tổ chức Hội trong các doanh nghiệp ngoài nhà nước</t>
  </si>
  <si>
    <t>Tổng số ý tưởng sáng tạo của thanh niên</t>
  </si>
  <si>
    <t>Số ý tưởng sáng tạo được áp dụng vào thực tế</t>
  </si>
  <si>
    <t>Tổng số kinh phí hỗ trợ</t>
  </si>
  <si>
    <t>Số lần tổ chức</t>
  </si>
  <si>
    <t>Số thanh niên tham gia</t>
  </si>
  <si>
    <t>Số thanh niên được giới thiệu việc làm</t>
  </si>
  <si>
    <t>Số thanh niên có việc làm ổn định</t>
  </si>
  <si>
    <t>Tổng số hội viên</t>
  </si>
  <si>
    <t>Số hội viên tham gia ít nhất 02 hoạt động tình nguyện trong năm</t>
  </si>
  <si>
    <t>Tỷ lệ hội viên tham gia ít nhất 02 hoạt động tình nguyện trong năm</t>
  </si>
  <si>
    <t>Tổng số kinh phí hỗ trợ</t>
  </si>
  <si>
    <t>Số lần tổ chức</t>
  </si>
  <si>
    <t>Số thanh niên tham gia hiến máu</t>
  </si>
  <si>
    <t>Số đơn vị máu thu được</t>
  </si>
  <si>
    <t>Số hội viên kết nạp mới trong năm</t>
  </si>
  <si>
    <t>Người</t>
  </si>
  <si>
    <t>%</t>
  </si>
  <si>
    <t>Ý tưởng, sáng kiến</t>
  </si>
  <si>
    <t>Hoạt động</t>
  </si>
  <si>
    <t>Lượt</t>
  </si>
  <si>
    <t>Dự án</t>
  </si>
  <si>
    <t>Lượt</t>
  </si>
  <si>
    <t>Triệu đồng</t>
  </si>
  <si>
    <t>Người</t>
  </si>
  <si>
    <t>Tổ chức</t>
  </si>
  <si>
    <t>100% cơ sở Hội tổ chức học tập, quán triệt các nghị quyết của Đảng, của Đoàn, Hội, chính sách pháp luật của Nhà nước; triển khai thực hiện tốt việc học tập và làm theo tư tưởng, đạo đức, phong cách Hồ Chí Minh</t>
  </si>
  <si>
    <t>Mỗi hội viên tham gia ít nhất 02 hoạt động tình nguyện trong năm.</t>
  </si>
  <si>
    <t>Hỗ trợ 500 thanh niên hoàn lương tái hòa nhập cộng đồng và thanh niên yếu thế cơ hội phát triển có việc làm. Hàng năm Hội LHTN Việt Nam cấp xã, phường, thị trấn xây dựng ít nhất 02 mô hình hỗ trợ thanh niên yếu thế cơ hội phát triển.</t>
  </si>
  <si>
    <t>Số cán bộ hội viên, thanh niên được học tập, quán triệt</t>
  </si>
  <si>
    <t>Tổng số cán bộ, hội viên, thanh niên</t>
  </si>
  <si>
    <t>Tỷ lệ cán bộ, hội viên thanh niên  được học tập, quán triệt</t>
  </si>
  <si>
    <t>Tổng Số cơ sở Hội</t>
  </si>
  <si>
    <t>Số cơ sở Hội được học tập, quán triệt</t>
  </si>
  <si>
    <t>Tỷ lệ cơ sở Hội được học tập, quán triệt</t>
  </si>
  <si>
    <t>cơ sở</t>
  </si>
  <si>
    <t>Số hoạt động</t>
  </si>
  <si>
    <t>Đạt tỷ lệ</t>
  </si>
  <si>
    <t>hoạt động</t>
  </si>
  <si>
    <t>Hàng năm 100% Ủy ban Hội các huyện, thị, thành phố và trực thuộc tổ chức ít nhất 02 hoạt động tạo môi trường phát triển tinh thần sáng tạo cho thanh niên.</t>
  </si>
  <si>
    <t>Hàng năm  100% Ủy ban Hội các huyện, thị, thành phố và trực thuộc tổ chức liên hoan các câu lạc bộ, đội, nhóm và tôn vinh thanh niên sống đẹp.</t>
  </si>
  <si>
    <t>Hàng năm 100% Ủy ban Hội các huyện, thị, thành phố và trực thuộc có hoạt động trang bị kiến thức khởi nghiệp cho thanh niên; hỗ trợ ít nhất 01 dự án thanh niên làm kinh tế và 01 dự án khởi nghiệp đổi mới sáng tạo cho thanh niên</t>
  </si>
  <si>
    <t>Số hoạt động được tổ chức</t>
  </si>
  <si>
    <t>Số cán bộ, hội viên thanh niên tham gia</t>
  </si>
  <si>
    <t>người</t>
  </si>
  <si>
    <t>Số hoạt động trang bị kiến thức khởi nghệp</t>
  </si>
  <si>
    <t>Số dự án thanh niên làm kinh tế được hỗ trợ</t>
  </si>
  <si>
    <t>Số dự án khởi nghiệp đổi mới sáng tạo được hỗ trợ</t>
  </si>
  <si>
    <t>Số cây xanh được trồng mới</t>
  </si>
  <si>
    <t>Số hoạt động hưởng ứng phong trào chống rác thải nhựa</t>
  </si>
  <si>
    <t>cây</t>
  </si>
  <si>
    <t>Hoạt động</t>
  </si>
  <si>
    <t>Số nhà nhân ái được xây dựng</t>
  </si>
  <si>
    <t>Tổng giá trị thực hiện</t>
  </si>
  <si>
    <t>Nhà</t>
  </si>
  <si>
    <t>Số lượt thanh niên hoàn lương, yếu thế được giúp đỡ, hỗ trợ</t>
  </si>
  <si>
    <t>Số lần tổ chức khám bệnh phát thuốc</t>
  </si>
  <si>
    <t>Số người  được khám bệnh, phát thuốc miễn phí</t>
  </si>
  <si>
    <t>Số lần tổ chức hiến máu</t>
  </si>
  <si>
    <t>lượt</t>
  </si>
  <si>
    <t>đơn vị</t>
  </si>
  <si>
    <t>PHỤ LỤC 2: THANH NIÊN VIỆT NAM YÊU NƯỚC, BẢN LĨNH</t>
  </si>
  <si>
    <t>Học tập và làm theo tư tưởng, đạo đức, phong cách Hồ Chí Minh</t>
  </si>
  <si>
    <t>Tham gia Cuộc vận động “Mỗi ngày một tin tốt, mỗi tuần một câu chuyện đẹp”</t>
  </si>
  <si>
    <t>Hoạt động "Đền ơn đáp nghĩa, uống nước nhớ nguồn</t>
  </si>
  <si>
    <t>Các hoạt động "Nghĩa tình Biên cương Tổ quốc"; "Vì người bạn tòng quân"; "Vì các chiến sĩ nơi biên giới, hải đảo"</t>
  </si>
  <si>
    <t>Giải thưởng và tổ chức tuyên dương thanh niên tiêu biểu trên các lĩnh vực</t>
  </si>
  <si>
    <t>Số lượng cán bộ hội được học tập chuyên đề thực hiện Chỉ thị 05</t>
  </si>
  <si>
    <t>Số lượng hội viên, thanh niên được học tập</t>
  </si>
  <si>
    <t>Số hoạt động tuyên truyền, phổ biến, giáo dục pháp luật</t>
  </si>
  <si>
    <t>Số hoạt động tư vấn, trợ giúp pháp lý</t>
  </si>
  <si>
    <t>Số lượt hội viên, thanh thiếu niên được tuyên truyền, phổ biến, giáo dục pháp luật, tư vấn, trợ giúp pháp lý</t>
  </si>
  <si>
    <t>Số hoạt động tuyên truyền, trang bị kiến thức, phương pháp, kỹ năng đấu tranh với các luận điệu xuyên tạc cho hội viên, thanh niên</t>
  </si>
  <si>
    <t>Số lượng Hội cơ sở có trang Facebook</t>
  </si>
  <si>
    <t>Tổng số Hội cơ sở</t>
  </si>
  <si>
    <t>Số lượng tin tốt, câu chuyện đẹp được tuyên truyền</t>
  </si>
  <si>
    <t>Số lượt hội viên, thanh niên tham gia</t>
  </si>
  <si>
    <t>Nguồn lực hoạt động</t>
  </si>
  <si>
    <t>Số hội viên, thanh niên tham gia</t>
  </si>
  <si>
    <t>Cấp huyện</t>
  </si>
  <si>
    <t>Cấp xã</t>
  </si>
  <si>
    <t>Số hội viên, thanh niên được tuyên dương</t>
  </si>
  <si>
    <t>Nội dung</t>
  </si>
  <si>
    <t>Tuyên truyền, phổ biến, giáo dục pháp luật và đấu tranh với các luận điệu xuyên tạc 
của các thế lực thù địch</t>
  </si>
  <si>
    <t xml:space="preserve">Số lượt hội viên, thanh niên được trang bị kiến thức, phương pháp, kỹ năng đấu tranh với các luận điệu xuyên tạc </t>
  </si>
  <si>
    <t>Lần</t>
  </si>
  <si>
    <t>Số lượng Hội cơ sở có trang FB</t>
  </si>
  <si>
    <t>Tin, câu chuyện</t>
  </si>
  <si>
    <t xml:space="preserve">Hoạt động </t>
  </si>
  <si>
    <t xml:space="preserve">Lượt  </t>
  </si>
  <si>
    <t>Đon vị</t>
  </si>
  <si>
    <t>Tổ chức các diễn đàn, hội thảo "Thanh niên làm theo lời Bác"</t>
  </si>
  <si>
    <t>Đội hình, câu lạc bộ tuyên truyền pháp luật, phòng chống tệ nạn xã hội, bạo lực</t>
  </si>
  <si>
    <t>Tổ chức diễn đàn, hội thảo "Thanh niên với pháp luật", "Pháp luật và cuộc sống thanh niên"</t>
  </si>
  <si>
    <t>Ngày hội "Thanh niên với văn hóa giao thông"</t>
  </si>
  <si>
    <t>Tuyên truyền Luật Phòng chống tác hại rượu bia</t>
  </si>
  <si>
    <t>Tuyên dương 
gia đình trẻ</t>
  </si>
  <si>
    <t>Tổ chức Ngày hội thanh niên sống đẹp</t>
  </si>
  <si>
    <t>Chương trình "Tỏa sáng Nghị lực Việt"</t>
  </si>
  <si>
    <t>Xây dựng các mô hình hỗ trợ thanh niên chậm tiến, thanh niên hoàn lương, thanh niên sau cai nghiện ma túy</t>
  </si>
  <si>
    <t>Số lượt hội viên, thanh niên tham gia</t>
  </si>
  <si>
    <t>Số đội hình, câu lạc bộ</t>
  </si>
  <si>
    <t>Số hội viên, thanh niên tham gia</t>
  </si>
  <si>
    <t>Số lượt hội viên, thanh niên tham gia</t>
  </si>
  <si>
    <t>Số lần tổ chức</t>
  </si>
  <si>
    <t>Số gia đình
 trẻ được tuyên dương</t>
  </si>
  <si>
    <t>Số hội viên, thanh niên được tuyên dương</t>
  </si>
  <si>
    <t>Số gương hội viên, thanh niên tiêu biểu được tôn vinh</t>
  </si>
  <si>
    <t>Số mô hình hỗ trợ</t>
  </si>
  <si>
    <t>Số thanh niên được hỗ trợ</t>
  </si>
  <si>
    <t>Số câu lạc bộ "Thắp sáng niềm tin"</t>
  </si>
  <si>
    <t>Tổng số hội viên, thanh niên tham gia</t>
  </si>
  <si>
    <t>Hoạt 
động</t>
  </si>
  <si>
    <t>Câu lạc bộ</t>
  </si>
  <si>
    <t>Gia đình</t>
  </si>
  <si>
    <t>Công trình</t>
  </si>
  <si>
    <t>Ngày hội</t>
  </si>
  <si>
    <t>Mô hình</t>
  </si>
  <si>
    <t>"Tình nguyện mùa đông", 
"Xuân tình nguyện"</t>
  </si>
  <si>
    <t>"Tháng ba biên giới"</t>
  </si>
  <si>
    <t>Nhà nhân ái</t>
  </si>
  <si>
    <t>Nhà bán trú, Trường đẹp cho em</t>
  </si>
  <si>
    <t>Cổng trường an toàn (nếu có)</t>
  </si>
  <si>
    <t>Bến đò ngang an toàn (nếu có)</t>
  </si>
  <si>
    <t>Điểm giao cắt đường bộ - đường sắt an toàn (nếu có)</t>
  </si>
  <si>
    <t>"Hành trình nhân ái vì sức khỏe cộng đồng"</t>
  </si>
  <si>
    <t>"Mang âm nhạc đến bệnh viện"</t>
  </si>
  <si>
    <t>"Cùng sống khỏe"</t>
  </si>
  <si>
    <t>"Tiếp sức người bệnh"</t>
  </si>
  <si>
    <t>Tập huấn sơ cấp cứu cho giáo viên mầm non, giáo viên tiểu học</t>
  </si>
  <si>
    <t>Chiến dịch "Hãy làm sạch biển"</t>
  </si>
  <si>
    <t>Tuyên truyền Cuộc vận động "Thanh niên Việt Nam chống rác thải nhựa"</t>
  </si>
  <si>
    <t>Tập hợp, đoàn kết, điều phối và hỗ trợ hoạt động tình nguyện của các câu lạc bộ, tổ, đội, nhóm thanh niên</t>
  </si>
  <si>
    <t>Công trình thanh niên</t>
  </si>
  <si>
    <t>Tôn vinh, tuyên dương những cá nhân, tập thể trong công tác tình nguyện</t>
  </si>
  <si>
    <t>Tổng số kinh phí</t>
  </si>
  <si>
    <t>Xây mới</t>
  </si>
  <si>
    <t>Tổng giá trị</t>
  </si>
  <si>
    <t>Duy trì</t>
  </si>
  <si>
    <t>Số giáo viên tham gia</t>
  </si>
  <si>
    <t>Số lượt  hội viên, thanh niên được tuyên truyền</t>
  </si>
  <si>
    <t>Số mô hình bảo vệ môi trường, ứng phó với biến đổi khí hậu</t>
  </si>
  <si>
    <t xml:space="preserve">Tổng số câu lạc bộ, tổ, đội, nhóm thanh niên </t>
  </si>
  <si>
    <t>Số lượt  thanh niên tham gia</t>
  </si>
  <si>
    <t>Số lượng công trình thanh niên được thực hiện</t>
  </si>
  <si>
    <t>Giá trị các công trình</t>
  </si>
  <si>
    <t>Số cá nhân được tôn vinh, tuyên dương</t>
  </si>
  <si>
    <t>Số tập thể được tôn vinh, tuyên dương</t>
  </si>
  <si>
    <t>Nhà</t>
  </si>
  <si>
    <t>Triệu đồng</t>
  </si>
  <si>
    <t>Cổng trường</t>
  </si>
  <si>
    <t>Bến đò</t>
  </si>
  <si>
    <t>Điểm</t>
  </si>
  <si>
    <t>Tuyên truyền ý thức rèn luyện thể dục, thể thao</t>
  </si>
  <si>
    <t>Thi đấu, giao lưu thể thao</t>
  </si>
  <si>
    <t>Phong trào "10 nghìn bước mỗi ngày"</t>
  </si>
  <si>
    <t>Tư vấn tâm lý cho hội viên, thanh niên</t>
  </si>
  <si>
    <t>Hỗ trợ nâng cao kiến thức, kỹ năng thực hành cho thanh niên</t>
  </si>
  <si>
    <t>Tuyên truyền nâng cao nhận thức thanh niên về hội nhập quốc tế</t>
  </si>
  <si>
    <t>Tuyên truyền, vận động hội viên, thanh niên tích cực học tập tiếng Anh</t>
  </si>
  <si>
    <t>Tổ chức hoạt động giao lưu thanh niên quốc tế hoặc các hoạt động cho thanh niên nước ngoài tại địa phương, đơn vị từ hội cấp huyện trở lên</t>
  </si>
  <si>
    <t>Cấp huyện</t>
  </si>
  <si>
    <t>Cấp xã</t>
  </si>
  <si>
    <t>Số cán bộ, hội viên, thanh niên đăng ký tham gia</t>
  </si>
  <si>
    <t>Số lượt hội viên, thanh niên được tư vấn</t>
  </si>
  <si>
    <t>Tổng số cán bộ hội được tuyên truyền, tập huấn</t>
  </si>
  <si>
    <t>Tổng số hội viên, thanh niên được tuyên truyền, tập huấn</t>
  </si>
  <si>
    <t>Tổng số hoạt động giao lưu thanh niên quốc tế</t>
  </si>
  <si>
    <t xml:space="preserve">Tổng số lượt thanh niên tham gia </t>
  </si>
  <si>
    <t xml:space="preserve">Tổng số hoạt động cho thanh niên nước ngoài tại địa phương </t>
  </si>
  <si>
    <t xml:space="preserve">Tổng số lượt thanh niên nước ngoài tham gia </t>
  </si>
  <si>
    <t>Số lượt cán bộ, hội viên, thanh niên tham gia</t>
  </si>
  <si>
    <t>Số dư nợ (tính đến ngày ...)</t>
  </si>
  <si>
    <t xml:space="preserve">Các hoạt động chăm lo, hỗ trợ thanh niên </t>
  </si>
  <si>
    <t>Hỗ trợ thanh niên tài năng</t>
  </si>
  <si>
    <t>Hoạt động trong thanh niên dân tộc thiểu số, thanh niên tín đồ tôn giáo</t>
  </si>
  <si>
    <t>Hỗ trợ thanh niên khuyết tật</t>
  </si>
  <si>
    <t>Tư vấn, giới thiệu, tạo việc làm cho thanh niên thất nghiệp, chưa có việc làm</t>
  </si>
  <si>
    <t>Hỗ trợ thanh niên công nhân</t>
  </si>
  <si>
    <t>Tổng số lượt thanh niên được chăm lo, hỗ trợ</t>
  </si>
  <si>
    <t>Tổng giá trị nguồn lực chăm lo, hỗ trợ cho thanh niên</t>
  </si>
  <si>
    <t>Số hoạt động hỗ trợ thanh niên tài năng</t>
  </si>
  <si>
    <t>Tổng số lượt thanh niên tài năng được hỗ trợ</t>
  </si>
  <si>
    <t>Tổng giá trị các nguồn lực hỗ trợ thanh niên tài năng</t>
  </si>
  <si>
    <t>Số hoạt động tôn vinh thanh niên tài năng</t>
  </si>
  <si>
    <t>Số thanh niên dân tộc thiểu số, thanh niên tín đồ tôn giáo tham gia</t>
  </si>
  <si>
    <t>Số hoạt động hỗ trợ thanh niên dân tộc thiểu số, thanh niên tín đồ tôn giáo lập thân, lập nghiệp</t>
  </si>
  <si>
    <t>Số thanh niên dân tộc thiểu số, thanh niên tín đồ tôn giáo được hỗ trợ</t>
  </si>
  <si>
    <t>Số hoạt động hỗ trợ thanh niên khuyết tật</t>
  </si>
  <si>
    <t>Tổng số lượt thanh niên khuyết tật được hỗ trợ</t>
  </si>
  <si>
    <t>Tổng số lượt thanh niên tham gia</t>
  </si>
  <si>
    <t>Tổng số thanh niên thất nghiệp, chưa có việc làm được tạo việc làm</t>
  </si>
  <si>
    <t>Số hoạt động tư vấn sức khỏe, pháp luật, kỹ năng</t>
  </si>
  <si>
    <t>Tổng số lượt thanh niên công nhân tham gia</t>
  </si>
  <si>
    <t>Số hoạt động văn hóa văn nghệ, thể dục thể thao trong thanh niên công nhân</t>
  </si>
  <si>
    <t>Tập huấn kỹ năng, nghiệp vụ cho cán bộ Hội</t>
  </si>
  <si>
    <t>Hội nghị chuyên đề về công tác đoàn kết tập hợp thanh niên dân tộc, thanh niên tôn giáo cho thủ lĩnh thanh niên, cán bộ Hội chủ chốt các cấp và lực lượng nòng cốt</t>
  </si>
  <si>
    <t>Tôn vinh thủ lĩnh thanh niên, cán bộ Hội tiêu biểu</t>
  </si>
  <si>
    <t>Xây dựng lực lượng cốt cán trong thanh niên dân tộc thiểu số, thanh niên tín đồ tôn giáo</t>
  </si>
  <si>
    <t>Số lượng cán bộ Hội chuyên trách</t>
  </si>
  <si>
    <t>Số lớp</t>
  </si>
  <si>
    <t>Số lượt cán bộ Hội được tập huấn</t>
  </si>
  <si>
    <t>Số lượt thủ lĩnh thanh niên, cán bộ Hội chủ chốt các cấp và lực lượng nòng cốt tham gia</t>
  </si>
  <si>
    <t>Số thủ lĩnh thanh niên, cán bộ Hội tiêu biểu được tuyên dương</t>
  </si>
  <si>
    <t xml:space="preserve">Tổng số cốt cán phong trào trong thanh niên </t>
  </si>
  <si>
    <t>Số cán bộ Hội tập huấn về kỹ năng, nghiệp vụ ĐKTHTN dân tộc thiểu số, thanh niên tín đồ tôn giáo</t>
  </si>
  <si>
    <t>Lớp</t>
  </si>
  <si>
    <t>Hội viên</t>
  </si>
  <si>
    <t>Số lượng hội viên được kết nạp mới theo các khu vực</t>
  </si>
  <si>
    <t>Công tác bồi dưỡng, giới thiệu hội viên ưu tú cho Đoàn</t>
  </si>
  <si>
    <t>Tổng số Hội viên</t>
  </si>
  <si>
    <t>Tổng số Hội viên là Đoàn viên</t>
  </si>
  <si>
    <t>Tổng số Hội viên không phải là Đoàn viên</t>
  </si>
  <si>
    <t xml:space="preserve">Khối xã, phường, thị trấn </t>
  </si>
  <si>
    <t>Khối trường  THPT</t>
  </si>
  <si>
    <t>Khối doanh nghiệp</t>
  </si>
  <si>
    <t xml:space="preserve">  Khối lực lượng vũ trang</t>
  </si>
  <si>
    <t>Hội viên là người dân tộc thiểu số</t>
  </si>
  <si>
    <t>Hội viên là thanh niên tín đồ tôn giáo</t>
  </si>
  <si>
    <t>Hội viên trưởng thành</t>
  </si>
  <si>
    <t>Hội viên  bị khai trừ</t>
  </si>
  <si>
    <t>Hội viên  bị xóa tên</t>
  </si>
  <si>
    <t>Tổng số</t>
  </si>
  <si>
    <t>Tổng số hội viên ưu tú giới thiệu cho Đoàn</t>
  </si>
  <si>
    <t>Số đoàn viên được kết nạp từ hội viên ưu tú trong các khu vực</t>
  </si>
  <si>
    <t xml:space="preserve">Doanh nghiệp nhà nước </t>
  </si>
  <si>
    <t xml:space="preserve">Doanh nghiệp ngoài nhà nước </t>
  </si>
  <si>
    <t>Tổng số hội viên ưu tú được kết nạp Đoàn</t>
  </si>
  <si>
    <t>Địa bàn dân cư</t>
  </si>
  <si>
    <t xml:space="preserve">Doanh nghiệp    </t>
  </si>
  <si>
    <t xml:space="preserve">Lực lượng vũ trang </t>
  </si>
  <si>
    <t>Số chi Hội trên địa bàn dân cư</t>
  </si>
  <si>
    <t>Số chi Hội chuyển đổi sang mô hình câu lạc bộ, tổ, đội, nhóm thanh niên</t>
  </si>
  <si>
    <t>Phát triển tổ chức Hội LHTN Việt Nam trong các khu công nghiệp, khu chế xuất, doanh nghiệp ngoài Nhà nước</t>
  </si>
  <si>
    <t>Phát triển tổ chức Hội LHTN Việt Nam trong khu vực thanh niên dân tộc thiểu số, thanh niên tín đồ tôn giáo</t>
  </si>
  <si>
    <t>Phát triển tổ chức Hội LHTN Việt Nam trong các khu đô thị mới, khu chung cư</t>
  </si>
  <si>
    <t>Tổ chức Hội cấp huyện triển khai hoạt động hướng dẫn nghiệp vụ công tác Hội</t>
  </si>
  <si>
    <t>Tư vấn, hỗ trợ phương pháp bảo vệ quyền và lợi ích hợp pháp, chính đáng của thanh niên</t>
  </si>
  <si>
    <t>Các hoạt động giao lưu, kết nối với thanh niên Việt Nam ở nước ngoài</t>
  </si>
  <si>
    <t>Công tác kiểm tra, giám sát</t>
  </si>
  <si>
    <t>Duy trì</t>
  </si>
  <si>
    <t>Phát triển mới</t>
  </si>
  <si>
    <t>Tổng số tổ chức Hội cấp huyện</t>
  </si>
  <si>
    <t>Số tổ chức Hội triển khai</t>
  </si>
  <si>
    <t>Số lượt thanh niên được tư vấn, hỗ trợ phương pháp</t>
  </si>
  <si>
    <t>Số hội viên</t>
  </si>
  <si>
    <t>Số lượt thanh niên tham gia</t>
  </si>
  <si>
    <t>Chi hội</t>
  </si>
  <si>
    <t>Lần</t>
  </si>
  <si>
    <t>Phù Mỹ</t>
  </si>
  <si>
    <t>Số Hội xã,  thị trấn thành lập được mô hình</t>
  </si>
  <si>
    <t>Tổng số Hội xã,  thị trấn trên địa bàn</t>
  </si>
  <si>
    <t>Tỷ lệ Hội xã, thị trấn xây dựng được mô hình</t>
  </si>
  <si>
    <t>Số tổ chức Hội trong các doanh nghiệp ngoài nhà nước thành lập mới trong NK</t>
  </si>
  <si>
    <t>117,5</t>
  </si>
  <si>
    <t>Số Hội LHTN Việt Nam có giải thưởng và tổ chức tuyên dương (cấp huyện)</t>
  </si>
  <si>
    <t>CLḄ, tổ, đội, nhóm</t>
  </si>
  <si>
    <t>Tổng giá trị các nguồn lực hỗ trợ thanh niên khuyết tật</t>
  </si>
  <si>
    <t>21,5</t>
  </si>
  <si>
    <t>Số lần tổ chức Hội tham gia bảo vệ quyền và lợi ích hợp pháp, chính đáng của thanh niên</t>
  </si>
  <si>
    <t>Các loại hình Hội (CLB) khác trực thuộc Hội LHTNVN cấp huyện</t>
  </si>
  <si>
    <t>Hội (CLB) Thầy thuốc trẻ cấp huyện</t>
  </si>
  <si>
    <t>Số lượt đơn vị được Hội cấp huyện kiểm tra</t>
  </si>
  <si>
    <t>Số lượt đơn vị được Hội cấp huyện giám sát</t>
  </si>
  <si>
    <t>Toàn huyện trồng 100.000 cây xanh; mỗi cơ sở Hội tổ chức ít nhất 05 hoạt động hưởng ứng phong trào “Chống rác thải nhựa”.</t>
  </si>
  <si>
    <t>Xây dựng nhà nhân ái</t>
  </si>
  <si>
    <t>Tư vấn hướng nghiệp, tập huấn, bồi dưỡng, giới thiệu việc làm cho  hội viên, thanh niên.</t>
  </si>
  <si>
    <t>Tư vấn, khám bệnh phát thuốc miễn phí cho người dân có hoàn cảnh khó khăn. Tổ chức vận động thanh niên tình nguyện hiến máu</t>
  </si>
  <si>
    <t xml:space="preserve">PHỤ LỤC SỐ LIỆU
KẾT QUẢ NHIỆM KỲ ĐẠI HỘI HỘI LHTN VIỆT NAM HUYỆN PHÙ MỸ NHIỆM KỲ 2019 - 2024
(Tính từ tháng 7/2019 - 3/2024)
</t>
  </si>
  <si>
    <t>PHỤ LỤC 3: THANH NIÊN VIỆT NAM SỐNG ĐẸP, SỐNG CÓ ÍCH</t>
  </si>
  <si>
    <t>PHỤ LỤC 4: THANH NIÊN VIỆT NAM TÌNH NGUYỆN VÌ CỘNG ĐỒNG</t>
  </si>
  <si>
    <t>PHỤ LỤC 5: THANH NIÊN VIỆT NAM KHỎE THỂ CHẤT, VỮNG KỸ NĂNG, CHỦ ĐỘNG HỘI NHẬP QUỐC TẾ</t>
  </si>
  <si>
    <t>PHỤ LỤC 6: CHƯƠNG TRÌNH "ĐỒNG HÀNH VỚI THANH NIÊN LẬP THÂN, LẬP NGHIỆP"</t>
  </si>
  <si>
    <t>PHỤ LỤC 7: CHƯƠNG TRÌNH "XÂY DỰNG HỘI LIÊN HIỆP THANH NIÊN VIỆT NAM VỮNG MẠNH"</t>
  </si>
  <si>
    <t>PHỤ LỤC 8. CHƯƠNG TRÌNH "XÂY DỰNG HỘI LIÊN HIỆP THANH NIÊN VIỆT NAM VỮNG MẠNH"</t>
  </si>
  <si>
    <t>PHỤ LỤC 9:  CHƯƠNG TRÌNH "XÂY DỰNG HỘI LIÊN HIỆP THANH NIÊN VIỆT NAM VỮNG MẠNH"</t>
  </si>
  <si>
    <t>Tuyên truyền, nâng cao nhận thức của thanh niên về bảo vệ môi trường, ứng phó với biến đổi khí 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</si>
</sst>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43" x14ac:knownFonts="1">
    <font>
      <sz val="11"/>
      <color theme="1"/>
      <name val="Calibri"/>
      <family val="2"/>
      <scheme val="minor"/>
    </font>
    <font>
      <sz val="12"/>
      <color theme="1"/>
      <name val="Times New Roman"/>
      <family val="1"/>
    </font>
    <font>
      <b/>
      <sz val="14"/>
      <color theme="1"/>
      <name val="Times New Roman"/>
      <family val="1"/>
    </font>
    <font>
      <sz val="10"/>
      <color rgb="FF000000"/>
      <name val="Arial"/>
      <family val="2"/>
    </font>
    <font>
      <sz val="12"/>
      <name val="Times New Roman"/>
      <family val="1"/>
    </font>
    <font>
      <sz val="11"/>
      <color indexed="8"/>
      <name val="Calibri"/>
      <family val="2"/>
    </font>
    <font>
      <sz val="10"/>
      <name val="Times New Roman"/>
      <family val="1"/>
    </font>
    <font>
      <sz val="10"/>
      <color rgb="FF000000"/>
      <name val="Times New Roman"/>
      <family val="1"/>
    </font>
    <font>
      <b/>
      <sz val="10"/>
      <color rgb="FF000000"/>
      <name val="Times New Roman"/>
      <family val="1"/>
    </font>
    <font>
      <sz val="10"/>
      <name val="Arial"/>
      <family val="2"/>
    </font>
    <font>
      <i/>
      <sz val="10"/>
      <color rgb="FF000000"/>
      <name val="Times New Roman"/>
      <family val="1"/>
    </font>
    <font>
      <sz val="10"/>
      <color theme="1"/>
      <name val="Times New Roman"/>
      <family val="1"/>
    </font>
    <font>
      <i/>
      <sz val="10"/>
      <color theme="1"/>
      <name val="Times New Roman"/>
      <family val="1"/>
    </font>
    <font>
      <b/>
      <sz val="10"/>
      <color theme="1"/>
      <name val="Times New Roman"/>
      <family val="1"/>
    </font>
    <font>
      <sz val="10"/>
      <color theme="1"/>
      <name val="Arial"/>
      <family val="2"/>
    </font>
    <font>
      <b/>
      <sz val="12"/>
      <color theme="1"/>
      <name val="Times New Roman"/>
      <family val="1"/>
    </font>
    <font>
      <b/>
      <sz val="10"/>
      <name val="Times New Roman"/>
      <family val="1"/>
    </font>
    <font>
      <b/>
      <sz val="10"/>
      <color theme="1"/>
      <name val="Arial"/>
      <family val="2"/>
    </font>
    <font>
      <b/>
      <sz val="10"/>
      <color rgb="FFFF0000"/>
      <name val="Times New Roman"/>
      <family val="1"/>
    </font>
    <font>
      <sz val="10"/>
      <color rgb="FFFF0000"/>
      <name val="Times New Roman"/>
      <family val="1"/>
    </font>
    <font>
      <i/>
      <sz val="10"/>
      <color rgb="FFFF0000"/>
      <name val="Times New Roman"/>
      <family val="1"/>
    </font>
    <font>
      <b/>
      <sz val="10"/>
      <color rgb="FFFF0000"/>
      <name val="Arial"/>
      <family val="2"/>
    </font>
    <font>
      <sz val="10"/>
      <color theme="8"/>
      <name val="Times New Roman"/>
      <family val="1"/>
    </font>
    <font>
      <sz val="10"/>
      <color theme="8"/>
      <name val="Arial"/>
      <family val="2"/>
    </font>
    <font>
      <i/>
      <sz val="10"/>
      <color theme="8"/>
      <name val="Times New Roman"/>
      <family val="1"/>
    </font>
    <font>
      <b/>
      <sz val="10"/>
      <color theme="8"/>
      <name val="Times New Roman"/>
      <family val="1"/>
    </font>
    <font>
      <b/>
      <sz val="14"/>
      <color theme="1"/>
      <name val="Calibri"/>
      <family val="2"/>
      <scheme val="minor"/>
    </font>
    <font>
      <i/>
      <sz val="10"/>
      <name val="Times New Roman"/>
      <family val="1"/>
    </font>
    <font>
      <b/>
      <sz val="14"/>
      <color rgb="FF000000"/>
      <name val="Times New Roman"/>
      <family val="1"/>
    </font>
    <font>
      <sz val="11"/>
      <color theme="1"/>
      <name val="Calibri"/>
      <family val="2"/>
      <scheme val="minor"/>
    </font>
    <font>
      <sz val="9"/>
      <color theme="1"/>
      <name val="Times New Roman"/>
      <family val="1"/>
    </font>
    <font>
      <b/>
      <sz val="9"/>
      <color rgb="FFFF0000"/>
      <name val="Times New Roman"/>
      <family val="1"/>
    </font>
    <font>
      <sz val="9"/>
      <color rgb="FFFF0000"/>
      <name val="Times New Roman"/>
      <family val="1"/>
    </font>
    <font>
      <sz val="11"/>
      <color rgb="FFFF0000"/>
      <name val="Calibri"/>
      <family val="2"/>
      <scheme val="minor"/>
    </font>
    <font>
      <sz val="11"/>
      <color theme="1"/>
      <name val="Times New Roman"/>
      <family val="1"/>
    </font>
    <font>
      <sz val="11"/>
      <color rgb="FFFF0000"/>
      <name val="Times New Roman"/>
      <family val="1"/>
    </font>
    <font>
      <sz val="11"/>
      <name val="Times New Roman"/>
      <family val="1"/>
    </font>
    <font>
      <b/>
      <sz val="16"/>
      <color rgb="FF000000"/>
      <name val="Times New Roman"/>
      <family val="1"/>
    </font>
    <font>
      <b/>
      <sz val="18"/>
      <color rgb="FF000000"/>
      <name val="Times New Roman"/>
      <family val="1"/>
    </font>
    <font>
      <b/>
      <sz val="18"/>
      <color theme="1"/>
      <name val="Times New Roman"/>
      <family val="1"/>
    </font>
    <font>
      <b/>
      <sz val="11"/>
      <color theme="1"/>
      <name val="Times New Roman"/>
      <family val="1"/>
    </font>
    <font>
      <b/>
      <sz val="22"/>
      <color rgb="FF000000"/>
      <name val="Times New Roman"/>
      <family val="1"/>
    </font>
    <font>
      <sz val="10"/>
      <color rgb="FFFF0000"/>
      <name val="Arial"/>
      <family val="2"/>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3" fillId="0" borderId="0"/>
    <xf numFmtId="43" fontId="4"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43" fontId="29" fillId="0" borderId="0" applyFont="0" applyFill="0" applyBorder="0" applyAlignment="0" applyProtection="0"/>
  </cellStyleXfs>
  <cellXfs count="126">
    <xf numFmtId="0" fontId="0" fillId="0" borderId="0" xfId="0"/>
    <xf numFmtId="0" fontId="10"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6" fillId="2" borderId="1" xfId="1" applyFont="1" applyFill="1" applyBorder="1" applyAlignment="1">
      <alignment horizontal="right"/>
    </xf>
    <xf numFmtId="0" fontId="11" fillId="2"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164" fontId="11" fillId="2" borderId="1" xfId="1" applyNumberFormat="1" applyFont="1" applyFill="1" applyBorder="1" applyAlignment="1">
      <alignment horizontal="center" vertical="center" wrapText="1"/>
    </xf>
    <xf numFmtId="0" fontId="12" fillId="2" borderId="1" xfId="1" applyFont="1" applyFill="1" applyBorder="1" applyAlignment="1">
      <alignment horizontal="center" vertical="center"/>
    </xf>
    <xf numFmtId="0" fontId="11" fillId="2" borderId="1" xfId="1" applyFont="1" applyFill="1" applyBorder="1"/>
    <xf numFmtId="0" fontId="3" fillId="0" borderId="0" xfId="1"/>
    <xf numFmtId="0" fontId="1" fillId="0" borderId="0" xfId="1" applyFont="1"/>
    <xf numFmtId="164" fontId="12" fillId="2" borderId="1" xfId="1" applyNumberFormat="1" applyFont="1" applyFill="1" applyBorder="1" applyAlignment="1">
      <alignment horizontal="center" vertical="center" wrapText="1"/>
    </xf>
    <xf numFmtId="0" fontId="8" fillId="2" borderId="1" xfId="1" applyFont="1" applyFill="1" applyBorder="1" applyAlignment="1">
      <alignment horizontal="right"/>
    </xf>
    <xf numFmtId="0" fontId="10" fillId="2" borderId="1" xfId="1" applyFont="1" applyFill="1" applyBorder="1" applyAlignment="1">
      <alignment horizontal="center" vertical="center"/>
    </xf>
    <xf numFmtId="164" fontId="11" fillId="3" borderId="1" xfId="1" applyNumberFormat="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1" fillId="0" borderId="1" xfId="1" applyFont="1" applyBorder="1" applyAlignment="1">
      <alignment horizontal="center" vertical="center" wrapText="1"/>
    </xf>
    <xf numFmtId="0" fontId="12" fillId="0" borderId="1" xfId="1" applyFont="1" applyBorder="1" applyAlignment="1">
      <alignment horizontal="center" vertical="center"/>
    </xf>
    <xf numFmtId="0" fontId="19" fillId="0" borderId="1" xfId="1" applyFont="1" applyBorder="1" applyAlignment="1">
      <alignment horizontal="center" vertical="center" wrapText="1"/>
    </xf>
    <xf numFmtId="0" fontId="20" fillId="0" borderId="1" xfId="1" applyFont="1" applyBorder="1" applyAlignment="1">
      <alignment horizontal="center" vertical="center" wrapText="1"/>
    </xf>
    <xf numFmtId="164" fontId="13" fillId="3" borderId="1" xfId="1" applyNumberFormat="1" applyFont="1" applyFill="1" applyBorder="1" applyAlignment="1">
      <alignment horizontal="center" wrapText="1"/>
    </xf>
    <xf numFmtId="0" fontId="20" fillId="3" borderId="1" xfId="1" applyFont="1" applyFill="1" applyBorder="1" applyAlignment="1">
      <alignment horizontal="center" vertical="center" wrapText="1"/>
    </xf>
    <xf numFmtId="0" fontId="24" fillId="3" borderId="1" xfId="1" applyFont="1" applyFill="1" applyBorder="1" applyAlignment="1">
      <alignment horizontal="center" vertical="center" wrapText="1"/>
    </xf>
    <xf numFmtId="0" fontId="27" fillId="3" borderId="1" xfId="1" applyFont="1" applyFill="1" applyBorder="1" applyAlignment="1">
      <alignment horizontal="center" vertical="center" wrapText="1"/>
    </xf>
    <xf numFmtId="164" fontId="25" fillId="3" borderId="1" xfId="1" applyNumberFormat="1" applyFont="1" applyFill="1" applyBorder="1" applyAlignment="1">
      <alignment horizontal="center" wrapText="1"/>
    </xf>
    <xf numFmtId="3" fontId="19" fillId="0" borderId="1" xfId="1" applyNumberFormat="1" applyFont="1" applyBorder="1" applyAlignment="1">
      <alignment horizontal="center" vertical="center" wrapText="1"/>
    </xf>
    <xf numFmtId="0" fontId="6" fillId="0" borderId="1" xfId="1" applyFont="1" applyBorder="1" applyAlignment="1">
      <alignment vertical="center"/>
    </xf>
    <xf numFmtId="0" fontId="30" fillId="0" borderId="0" xfId="0" applyFont="1"/>
    <xf numFmtId="0" fontId="30" fillId="0" borderId="1" xfId="0" applyFont="1" applyBorder="1" applyAlignment="1">
      <alignment horizontal="center" vertical="center" wrapText="1"/>
    </xf>
    <xf numFmtId="0" fontId="30" fillId="0" borderId="3" xfId="0" applyFont="1" applyBorder="1" applyAlignment="1">
      <alignment vertical="center" wrapText="1"/>
    </xf>
    <xf numFmtId="0" fontId="30" fillId="0" borderId="7" xfId="0" applyFont="1" applyBorder="1" applyAlignment="1">
      <alignment horizontal="center" vertical="center" wrapText="1"/>
    </xf>
    <xf numFmtId="0" fontId="30" fillId="0" borderId="1" xfId="0" applyFont="1" applyBorder="1"/>
    <xf numFmtId="0" fontId="30" fillId="0" borderId="1" xfId="0" applyFont="1" applyBorder="1" applyAlignment="1">
      <alignment vertical="center"/>
    </xf>
    <xf numFmtId="164" fontId="30" fillId="0" borderId="1" xfId="8" applyNumberFormat="1" applyFont="1" applyBorder="1" applyAlignment="1">
      <alignment vertical="center"/>
    </xf>
    <xf numFmtId="9" fontId="30" fillId="0" borderId="1" xfId="0" applyNumberFormat="1" applyFont="1" applyBorder="1" applyAlignment="1">
      <alignment vertical="center"/>
    </xf>
    <xf numFmtId="0" fontId="30" fillId="0" borderId="1" xfId="0" quotePrefix="1" applyFont="1" applyBorder="1" applyAlignment="1">
      <alignment vertical="center" wrapText="1"/>
    </xf>
    <xf numFmtId="3" fontId="30" fillId="0" borderId="1" xfId="0" applyNumberFormat="1" applyFont="1" applyBorder="1" applyAlignment="1">
      <alignment vertical="center"/>
    </xf>
    <xf numFmtId="0" fontId="32" fillId="0" borderId="1" xfId="0" applyFont="1" applyBorder="1" applyAlignment="1">
      <alignment vertical="center"/>
    </xf>
    <xf numFmtId="0" fontId="30" fillId="0" borderId="0" xfId="0" applyFont="1" applyAlignment="1">
      <alignment vertical="center"/>
    </xf>
    <xf numFmtId="9" fontId="30" fillId="0" borderId="0" xfId="0" applyNumberFormat="1" applyFont="1"/>
    <xf numFmtId="0" fontId="35" fillId="0" borderId="1" xfId="0" applyFont="1" applyBorder="1"/>
    <xf numFmtId="164" fontId="34" fillId="0" borderId="1" xfId="8" applyNumberFormat="1" applyFont="1" applyBorder="1"/>
    <xf numFmtId="164" fontId="35" fillId="0" borderId="1" xfId="8" applyNumberFormat="1" applyFont="1" applyBorder="1"/>
    <xf numFmtId="164" fontId="34" fillId="0" borderId="0" xfId="8" applyNumberFormat="1" applyFont="1"/>
    <xf numFmtId="0" fontId="33" fillId="0" borderId="0" xfId="0" applyFont="1"/>
    <xf numFmtId="0" fontId="36" fillId="0" borderId="1" xfId="0" applyFont="1" applyBorder="1"/>
    <xf numFmtId="0" fontId="0" fillId="0" borderId="0" xfId="0" applyAlignment="1">
      <alignment horizontal="center"/>
    </xf>
    <xf numFmtId="0" fontId="0" fillId="0" borderId="1" xfId="0" applyBorder="1"/>
    <xf numFmtId="164" fontId="34" fillId="3" borderId="1" xfId="8" applyNumberFormat="1" applyFont="1" applyFill="1" applyBorder="1"/>
    <xf numFmtId="0" fontId="30" fillId="3" borderId="1" xfId="0" applyFont="1" applyFill="1" applyBorder="1" applyAlignment="1">
      <alignment vertical="center"/>
    </xf>
    <xf numFmtId="0" fontId="32" fillId="3" borderId="1" xfId="0" applyFont="1" applyFill="1" applyBorder="1" applyAlignment="1">
      <alignment vertical="center"/>
    </xf>
    <xf numFmtId="0" fontId="7" fillId="2" borderId="1" xfId="1" applyFont="1" applyFill="1" applyBorder="1" applyAlignment="1">
      <alignment horizontal="center" vertical="center" wrapText="1"/>
    </xf>
    <xf numFmtId="3" fontId="7" fillId="0" borderId="1" xfId="1" applyNumberFormat="1" applyFont="1" applyBorder="1" applyAlignment="1">
      <alignment horizontal="center" vertical="center" wrapText="1"/>
    </xf>
    <xf numFmtId="164" fontId="8" fillId="2" borderId="1" xfId="1" applyNumberFormat="1" applyFont="1" applyFill="1" applyBorder="1" applyAlignment="1">
      <alignment vertical="center"/>
    </xf>
    <xf numFmtId="0" fontId="0" fillId="0" borderId="0" xfId="0" applyBorder="1"/>
    <xf numFmtId="0" fontId="7" fillId="2" borderId="5" xfId="1" applyFont="1" applyFill="1" applyBorder="1" applyAlignment="1">
      <alignment horizontal="center" vertical="center" wrapText="1"/>
    </xf>
    <xf numFmtId="0" fontId="34" fillId="0" borderId="5" xfId="0" applyFont="1" applyBorder="1"/>
    <xf numFmtId="164" fontId="34" fillId="0" borderId="5" xfId="8" applyNumberFormat="1" applyFont="1" applyBorder="1"/>
    <xf numFmtId="0" fontId="13" fillId="0" borderId="5" xfId="1" applyFont="1" applyBorder="1" applyAlignment="1">
      <alignment horizontal="right" vertical="center"/>
    </xf>
    <xf numFmtId="0" fontId="28" fillId="0" borderId="1" xfId="0" applyFont="1" applyBorder="1"/>
    <xf numFmtId="0" fontId="8" fillId="2" borderId="1" xfId="1" applyFont="1" applyFill="1" applyBorder="1" applyAlignment="1">
      <alignment horizontal="center" vertical="center" wrapText="1"/>
    </xf>
    <xf numFmtId="0" fontId="29" fillId="0" borderId="0" xfId="0" applyFont="1"/>
    <xf numFmtId="0" fontId="29" fillId="0" borderId="0" xfId="0" applyFont="1" applyAlignment="1">
      <alignment horizontal="center"/>
    </xf>
    <xf numFmtId="0" fontId="34" fillId="0" borderId="1" xfId="1" applyFont="1" applyBorder="1" applyAlignment="1">
      <alignment horizontal="center" vertical="center"/>
    </xf>
    <xf numFmtId="0" fontId="2" fillId="0" borderId="0" xfId="0" applyFont="1" applyAlignment="1">
      <alignment horizont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8"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164" fontId="16" fillId="0" borderId="7" xfId="8" applyNumberFormat="1" applyFont="1" applyBorder="1" applyAlignment="1">
      <alignment horizontal="center" vertical="center"/>
    </xf>
    <xf numFmtId="164" fontId="16" fillId="0" borderId="5" xfId="8" applyNumberFormat="1" applyFont="1" applyBorder="1" applyAlignment="1">
      <alignment horizontal="center" vertical="center"/>
    </xf>
    <xf numFmtId="0" fontId="2" fillId="0" borderId="6" xfId="0" applyFont="1" applyBorder="1" applyAlignment="1">
      <alignment horizontal="center" vertical="center"/>
    </xf>
    <xf numFmtId="0" fontId="26" fillId="0" borderId="6" xfId="0" applyFont="1" applyBorder="1" applyAlignment="1">
      <alignment horizontal="center" vertical="center"/>
    </xf>
    <xf numFmtId="0" fontId="26" fillId="0" borderId="0" xfId="0" applyFont="1" applyBorder="1" applyAlignment="1">
      <alignment horizontal="center" vertical="center"/>
    </xf>
    <xf numFmtId="0" fontId="15" fillId="0" borderId="0" xfId="1" applyFont="1" applyBorder="1" applyAlignment="1">
      <alignment horizontal="center" vertical="center" wrapText="1"/>
    </xf>
    <xf numFmtId="0" fontId="13" fillId="2" borderId="1" xfId="1" applyFont="1" applyFill="1" applyBorder="1" applyAlignment="1">
      <alignment horizontal="center" vertical="center" wrapText="1"/>
    </xf>
    <xf numFmtId="164" fontId="13" fillId="2" borderId="7" xfId="1" applyNumberFormat="1" applyFont="1" applyFill="1" applyBorder="1" applyAlignment="1">
      <alignment horizontal="center" vertical="center"/>
    </xf>
    <xf numFmtId="164" fontId="13" fillId="2" borderId="8" xfId="1" applyNumberFormat="1" applyFont="1" applyFill="1" applyBorder="1" applyAlignment="1">
      <alignment horizontal="center" vertical="center"/>
    </xf>
    <xf numFmtId="164" fontId="13" fillId="2" borderId="5" xfId="1" applyNumberFormat="1" applyFont="1" applyFill="1" applyBorder="1" applyAlignment="1">
      <alignment horizontal="center" vertical="center"/>
    </xf>
    <xf numFmtId="0" fontId="41" fillId="0" borderId="0" xfId="1" applyFont="1" applyBorder="1" applyAlignment="1">
      <alignment horizontal="center" vertical="center" wrapText="1"/>
    </xf>
    <xf numFmtId="164" fontId="40" fillId="2" borderId="1" xfId="1" applyNumberFormat="1" applyFont="1" applyFill="1" applyBorder="1" applyAlignment="1">
      <alignment horizontal="center" vertical="center"/>
    </xf>
    <xf numFmtId="0" fontId="37" fillId="0" borderId="0" xfId="1" applyFont="1" applyBorder="1" applyAlignment="1">
      <alignment horizontal="center" vertical="center"/>
    </xf>
    <xf numFmtId="164" fontId="13" fillId="2" borderId="1" xfId="1" applyNumberFormat="1" applyFont="1" applyFill="1" applyBorder="1" applyAlignment="1">
      <alignment horizontal="center" vertical="center"/>
    </xf>
    <xf numFmtId="0" fontId="9" fillId="0" borderId="1" xfId="1" applyFont="1" applyBorder="1" applyAlignment="1">
      <alignment vertical="center"/>
    </xf>
    <xf numFmtId="0" fontId="38" fillId="0" borderId="0" xfId="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0" fontId="13" fillId="0" borderId="1" xfId="1" applyFont="1" applyBorder="1" applyAlignment="1">
      <alignment horizontal="center" vertical="center" wrapText="1"/>
    </xf>
    <xf numFmtId="164" fontId="13" fillId="0" borderId="1" xfId="1" applyNumberFormat="1" applyFont="1" applyBorder="1" applyAlignment="1">
      <alignment horizontal="center" vertical="center" wrapText="1"/>
    </xf>
    <xf numFmtId="0" fontId="14" fillId="0" borderId="1" xfId="1" applyFont="1" applyBorder="1" applyAlignment="1">
      <alignment vertical="center"/>
    </xf>
    <xf numFmtId="0" fontId="11" fillId="3" borderId="1" xfId="1" applyFont="1" applyFill="1" applyBorder="1" applyAlignment="1">
      <alignment horizontal="center" vertical="center" wrapText="1"/>
    </xf>
    <xf numFmtId="0" fontId="22" fillId="3" borderId="1" xfId="1" applyFont="1" applyFill="1" applyBorder="1" applyAlignment="1">
      <alignment horizontal="center" vertical="center" wrapText="1"/>
    </xf>
    <xf numFmtId="0" fontId="23" fillId="0" borderId="1" xfId="1" applyFont="1" applyBorder="1" applyAlignment="1">
      <alignment horizontal="center" vertical="center" wrapText="1"/>
    </xf>
    <xf numFmtId="0" fontId="15" fillId="3" borderId="0" xfId="1" applyFont="1" applyFill="1" applyBorder="1" applyAlignment="1">
      <alignment horizontal="center" vertical="center" wrapText="1"/>
    </xf>
    <xf numFmtId="164" fontId="13" fillId="3" borderId="1" xfId="1" applyNumberFormat="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7" fillId="3" borderId="1" xfId="1" applyFont="1" applyFill="1" applyBorder="1" applyAlignment="1">
      <alignment vertical="center"/>
    </xf>
    <xf numFmtId="0" fontId="18" fillId="3" borderId="1" xfId="1" applyFont="1" applyFill="1" applyBorder="1" applyAlignment="1">
      <alignment horizontal="center" vertical="center" wrapText="1"/>
    </xf>
    <xf numFmtId="0" fontId="21" fillId="3" borderId="1" xfId="1" applyFont="1" applyFill="1" applyBorder="1" applyAlignment="1">
      <alignment vertical="center"/>
    </xf>
    <xf numFmtId="0" fontId="19" fillId="3" borderId="1" xfId="1" applyFont="1" applyFill="1" applyBorder="1" applyAlignment="1">
      <alignment horizontal="center" vertical="center" wrapText="1"/>
    </xf>
    <xf numFmtId="3" fontId="7" fillId="0" borderId="1" xfId="1" applyNumberFormat="1" applyFont="1" applyBorder="1" applyAlignment="1">
      <alignment horizontal="center" vertical="center" wrapText="1"/>
    </xf>
    <xf numFmtId="0" fontId="6" fillId="0" borderId="1" xfId="1" applyFont="1" applyBorder="1" applyAlignment="1">
      <alignment vertical="center"/>
    </xf>
    <xf numFmtId="0" fontId="39" fillId="3" borderId="0" xfId="1" applyFont="1" applyFill="1" applyBorder="1" applyAlignment="1">
      <alignment horizontal="center" vertical="center" wrapText="1"/>
    </xf>
    <xf numFmtId="3" fontId="8" fillId="2" borderId="1" xfId="1" applyNumberFormat="1" applyFont="1" applyFill="1" applyBorder="1" applyAlignment="1">
      <alignment horizontal="center" vertical="center" wrapText="1"/>
    </xf>
    <xf numFmtId="3" fontId="8" fillId="0" borderId="1" xfId="1" applyNumberFormat="1" applyFont="1" applyBorder="1" applyAlignment="1">
      <alignment horizontal="center" vertical="center" wrapText="1"/>
    </xf>
    <xf numFmtId="0" fontId="6" fillId="3" borderId="1" xfId="1" applyFont="1" applyFill="1" applyBorder="1" applyAlignment="1">
      <alignment horizontal="center" vertical="center" wrapText="1"/>
    </xf>
    <xf numFmtId="0" fontId="9" fillId="0" borderId="1" xfId="1" applyFont="1" applyBorder="1" applyAlignment="1">
      <alignment horizontal="center" vertical="center" wrapText="1"/>
    </xf>
    <xf numFmtId="3" fontId="7" fillId="2" borderId="1" xfId="1" applyNumberFormat="1" applyFont="1" applyFill="1" applyBorder="1" applyAlignment="1">
      <alignment horizontal="center" vertical="center" wrapText="1"/>
    </xf>
    <xf numFmtId="0" fontId="2" fillId="3" borderId="0" xfId="1" applyFont="1" applyFill="1" applyBorder="1" applyAlignment="1">
      <alignment horizontal="center" vertical="center" wrapText="1"/>
    </xf>
    <xf numFmtId="3" fontId="18" fillId="2" borderId="1" xfId="1" applyNumberFormat="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42" fillId="0" borderId="1" xfId="1" applyFont="1" applyBorder="1"/>
    <xf numFmtId="164" fontId="11" fillId="2" borderId="1" xfId="1" applyNumberFormat="1" applyFont="1" applyFill="1" applyBorder="1"/>
    <xf numFmtId="0" fontId="11" fillId="0" borderId="1" xfId="1" applyFont="1" applyBorder="1"/>
    <xf numFmtId="164" fontId="11" fillId="0" borderId="1" xfId="8" applyNumberFormat="1" applyFont="1" applyBorder="1"/>
    <xf numFmtId="0" fontId="7" fillId="0" borderId="1" xfId="1" applyFont="1" applyBorder="1"/>
    <xf numFmtId="3" fontId="34" fillId="0" borderId="5" xfId="0" applyNumberFormat="1" applyFont="1" applyBorder="1"/>
    <xf numFmtId="0" fontId="8" fillId="2" borderId="1" xfId="1" applyFont="1" applyFill="1" applyBorder="1" applyAlignment="1">
      <alignment horizontal="center" vertical="center"/>
    </xf>
    <xf numFmtId="0" fontId="8" fillId="2" borderId="0" xfId="1" applyFont="1" applyFill="1" applyBorder="1" applyAlignment="1">
      <alignment vertical="center" wrapText="1"/>
    </xf>
  </cellXfs>
  <cellStyles count="9">
    <cellStyle name="Comma" xfId="8" builtinId="3"/>
    <cellStyle name="Comma 3 3" xfId="3"/>
    <cellStyle name="Comma 3 3 2 2" xfId="6"/>
    <cellStyle name="Comma 4 2" xfId="4"/>
    <cellStyle name="Comma 4 2 2 2" xfId="7"/>
    <cellStyle name="Comma 5" xfId="2"/>
    <cellStyle name="Comma 5 2 2" xfId="5"/>
    <cellStyle name="Normal" xfId="0" builtinId="0"/>
    <cellStyle name="Normal 2" xfId="1"/>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defaultTableStyle="TableStyleMedium2" defaultPivotStyle="PivotStyleLight16">
    <tableStyle name="I. Chỉ tiêu nhiệm kỳ-TG, ĐĐ, CN-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V11"/>
  <sheetViews>
    <sheetView zoomScale="93" zoomScaleNormal="93" workbookViewId="0">
      <selection activeCell="AA7" sqref="AA7"/>
    </sheetView>
  </sheetViews>
  <sheetFormatPr defaultColWidth="8.85546875" defaultRowHeight="12" x14ac:dyDescent="0.2"/>
  <cols>
    <col min="1" max="1" width="6.85546875" style="27" customWidth="1"/>
    <col min="2" max="2" width="7.28515625" style="27" customWidth="1"/>
    <col min="3" max="3" width="5.7109375" style="27" customWidth="1"/>
    <col min="4" max="4" width="5.28515625" style="27" customWidth="1"/>
    <col min="5" max="5" width="4.42578125" style="27" customWidth="1"/>
    <col min="6" max="7" width="4.7109375" style="27" customWidth="1"/>
    <col min="8" max="8" width="5.28515625" style="27" customWidth="1"/>
    <col min="9" max="9" width="4.85546875" style="27" customWidth="1"/>
    <col min="10" max="10" width="5.140625" style="27" customWidth="1"/>
    <col min="11" max="11" width="5.7109375" style="27" customWidth="1"/>
    <col min="12" max="12" width="4.42578125" style="27" customWidth="1"/>
    <col min="13" max="14" width="5.28515625" style="27" customWidth="1"/>
    <col min="15" max="15" width="5.5703125" style="27" customWidth="1"/>
    <col min="16" max="16" width="6" style="27" customWidth="1"/>
    <col min="17" max="17" width="5.28515625" style="27" customWidth="1"/>
    <col min="18" max="18" width="5.7109375" style="27" customWidth="1"/>
    <col min="19" max="19" width="5.28515625" style="27" customWidth="1"/>
    <col min="20" max="20" width="5" style="27" customWidth="1"/>
    <col min="21" max="21" width="4.28515625" style="27" customWidth="1"/>
    <col min="22" max="22" width="5.7109375" style="27" customWidth="1"/>
    <col min="23" max="23" width="4.140625" style="27" customWidth="1"/>
    <col min="24" max="24" width="4.7109375" style="27" customWidth="1"/>
    <col min="25" max="25" width="5.140625" style="27" customWidth="1"/>
    <col min="26" max="26" width="5" style="27" customWidth="1"/>
    <col min="27" max="27" width="5.42578125" style="27" customWidth="1"/>
    <col min="28" max="28" width="5.85546875" style="27" customWidth="1"/>
    <col min="29" max="29" width="6" style="27" customWidth="1"/>
    <col min="30" max="30" width="5.7109375" style="27" customWidth="1"/>
    <col min="31" max="31" width="6" style="27" customWidth="1"/>
    <col min="32" max="32" width="5.28515625" style="27" customWidth="1"/>
    <col min="33" max="33" width="6.28515625" style="27" customWidth="1"/>
    <col min="34" max="35" width="4.7109375" style="27" customWidth="1"/>
    <col min="36" max="37" width="5.140625" style="27" customWidth="1"/>
    <col min="38" max="38" width="5.85546875" style="27" customWidth="1"/>
    <col min="39" max="39" width="6.140625" style="27" customWidth="1"/>
    <col min="40" max="40" width="4.7109375" style="27" customWidth="1"/>
    <col min="41" max="41" width="6.7109375" style="27" customWidth="1"/>
    <col min="42" max="16384" width="8.85546875" style="27"/>
  </cols>
  <sheetData>
    <row r="1" spans="1:282" ht="86.25" customHeight="1" x14ac:dyDescent="0.3">
      <c r="A1" s="64" t="s">
        <v>270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3" spans="1:282"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70"/>
    </row>
    <row r="4" spans="1:282" ht="39" customHeight="1" x14ac:dyDescent="0.2">
      <c r="A4" s="65" t="s">
        <v>0</v>
      </c>
      <c r="B4" s="65"/>
      <c r="C4" s="65"/>
      <c r="D4" s="65"/>
      <c r="E4" s="65"/>
      <c r="F4" s="65"/>
      <c r="G4" s="65"/>
      <c r="H4" s="65"/>
      <c r="I4" s="65"/>
      <c r="J4" s="65"/>
      <c r="K4" s="65"/>
      <c r="L4" s="65" t="s">
        <v>0</v>
      </c>
      <c r="M4" s="65"/>
      <c r="N4" s="65"/>
      <c r="O4" s="65"/>
      <c r="P4" s="65"/>
      <c r="Q4" s="65"/>
      <c r="R4" s="65"/>
      <c r="S4" s="65"/>
      <c r="T4" s="65"/>
      <c r="U4" s="65"/>
      <c r="V4" s="65"/>
      <c r="W4" s="65" t="s">
        <v>0</v>
      </c>
      <c r="X4" s="65"/>
      <c r="Y4" s="65"/>
      <c r="Z4" s="65"/>
      <c r="AA4" s="65"/>
      <c r="AB4" s="65"/>
      <c r="AC4" s="65"/>
      <c r="AD4" s="65"/>
      <c r="AE4" s="65"/>
      <c r="AF4" s="65"/>
      <c r="AG4" s="65"/>
      <c r="AH4" s="68" t="s">
        <v>0</v>
      </c>
      <c r="AI4" s="66"/>
      <c r="AJ4" s="66"/>
      <c r="AK4" s="66"/>
      <c r="AL4" s="66"/>
      <c r="AM4" s="67"/>
      <c r="AN4" s="65" t="s">
        <v>0</v>
      </c>
      <c r="AO4" s="65"/>
    </row>
    <row r="5" spans="1:282" ht="159" customHeight="1" x14ac:dyDescent="0.2">
      <c r="A5" s="65" t="s">
        <v>1</v>
      </c>
      <c r="B5" s="65" t="s">
        <v>28</v>
      </c>
      <c r="C5" s="65"/>
      <c r="D5" s="65"/>
      <c r="E5" s="65"/>
      <c r="F5" s="65"/>
      <c r="G5" s="65"/>
      <c r="H5" s="65" t="s">
        <v>41</v>
      </c>
      <c r="I5" s="65"/>
      <c r="J5" s="65"/>
      <c r="K5" s="65"/>
      <c r="L5" s="65" t="s">
        <v>42</v>
      </c>
      <c r="M5" s="65"/>
      <c r="N5" s="65" t="s">
        <v>43</v>
      </c>
      <c r="O5" s="65"/>
      <c r="P5" s="65"/>
      <c r="Q5" s="65"/>
      <c r="R5" s="65" t="s">
        <v>266</v>
      </c>
      <c r="S5" s="65"/>
      <c r="T5" s="65"/>
      <c r="U5" s="65" t="s">
        <v>267</v>
      </c>
      <c r="V5" s="65"/>
      <c r="W5" s="65" t="s">
        <v>268</v>
      </c>
      <c r="X5" s="65"/>
      <c r="Y5" s="65"/>
      <c r="Z5" s="65"/>
      <c r="AA5" s="29"/>
      <c r="AB5" s="66" t="s">
        <v>29</v>
      </c>
      <c r="AC5" s="66"/>
      <c r="AD5" s="65" t="s">
        <v>30</v>
      </c>
      <c r="AE5" s="65"/>
      <c r="AF5" s="65"/>
      <c r="AG5" s="65"/>
      <c r="AH5" s="68" t="s">
        <v>269</v>
      </c>
      <c r="AI5" s="66"/>
      <c r="AJ5" s="66"/>
      <c r="AK5" s="66"/>
      <c r="AL5" s="66"/>
      <c r="AM5" s="67"/>
      <c r="AN5" s="65" t="s">
        <v>2</v>
      </c>
      <c r="AO5" s="65"/>
    </row>
    <row r="6" spans="1:282" x14ac:dyDescent="0.2">
      <c r="A6" s="65"/>
      <c r="B6" s="65">
        <v>1</v>
      </c>
      <c r="C6" s="65"/>
      <c r="D6" s="65"/>
      <c r="E6" s="65"/>
      <c r="F6" s="65"/>
      <c r="G6" s="65"/>
      <c r="H6" s="65">
        <v>2</v>
      </c>
      <c r="I6" s="65"/>
      <c r="J6" s="65"/>
      <c r="K6" s="65"/>
      <c r="L6" s="65">
        <v>3</v>
      </c>
      <c r="M6" s="65"/>
      <c r="N6" s="65">
        <v>4</v>
      </c>
      <c r="O6" s="65"/>
      <c r="P6" s="65"/>
      <c r="Q6" s="65"/>
      <c r="R6" s="65"/>
      <c r="S6" s="65"/>
      <c r="T6" s="65"/>
      <c r="U6" s="66">
        <v>6</v>
      </c>
      <c r="V6" s="67"/>
      <c r="W6" s="65">
        <v>7</v>
      </c>
      <c r="X6" s="65"/>
      <c r="Y6" s="65"/>
      <c r="Z6" s="65"/>
      <c r="AA6" s="65"/>
      <c r="AB6" s="65"/>
      <c r="AC6" s="65"/>
      <c r="AD6" s="65">
        <v>9</v>
      </c>
      <c r="AE6" s="65"/>
      <c r="AF6" s="65"/>
      <c r="AG6" s="65"/>
      <c r="AH6" s="68">
        <v>10</v>
      </c>
      <c r="AI6" s="66"/>
      <c r="AJ6" s="66"/>
      <c r="AK6" s="66"/>
      <c r="AL6" s="66"/>
      <c r="AM6" s="67"/>
      <c r="AN6" s="65">
        <v>11</v>
      </c>
      <c r="AO6" s="65"/>
    </row>
    <row r="7" spans="1:282" ht="164.45" customHeight="1" x14ac:dyDescent="0.2">
      <c r="A7" s="65"/>
      <c r="B7" s="28" t="s">
        <v>32</v>
      </c>
      <c r="C7" s="28" t="s">
        <v>31</v>
      </c>
      <c r="D7" s="28" t="s">
        <v>33</v>
      </c>
      <c r="E7" s="28" t="s">
        <v>34</v>
      </c>
      <c r="F7" s="28" t="s">
        <v>35</v>
      </c>
      <c r="G7" s="28" t="s">
        <v>36</v>
      </c>
      <c r="H7" s="28" t="s">
        <v>38</v>
      </c>
      <c r="I7" s="28" t="s">
        <v>39</v>
      </c>
      <c r="J7" s="28" t="s">
        <v>3</v>
      </c>
      <c r="K7" s="28" t="s">
        <v>4</v>
      </c>
      <c r="L7" s="28" t="s">
        <v>44</v>
      </c>
      <c r="M7" s="28" t="s">
        <v>45</v>
      </c>
      <c r="N7" s="28" t="s">
        <v>47</v>
      </c>
      <c r="O7" s="28" t="s">
        <v>48</v>
      </c>
      <c r="P7" s="28" t="s">
        <v>49</v>
      </c>
      <c r="Q7" s="28" t="s">
        <v>5</v>
      </c>
      <c r="R7" s="28" t="s">
        <v>50</v>
      </c>
      <c r="S7" s="28" t="s">
        <v>51</v>
      </c>
      <c r="T7" s="28" t="s">
        <v>55</v>
      </c>
      <c r="U7" s="28" t="s">
        <v>54</v>
      </c>
      <c r="V7" s="28" t="s">
        <v>55</v>
      </c>
      <c r="W7" s="28" t="s">
        <v>6</v>
      </c>
      <c r="X7" s="28" t="s">
        <v>7</v>
      </c>
      <c r="Y7" s="28" t="s">
        <v>8</v>
      </c>
      <c r="Z7" s="28" t="s">
        <v>9</v>
      </c>
      <c r="AA7" s="28" t="s">
        <v>10</v>
      </c>
      <c r="AB7" s="28" t="s">
        <v>11</v>
      </c>
      <c r="AC7" s="28" t="s">
        <v>12</v>
      </c>
      <c r="AD7" s="28" t="s">
        <v>253</v>
      </c>
      <c r="AE7" s="28" t="s">
        <v>252</v>
      </c>
      <c r="AF7" s="28" t="s">
        <v>254</v>
      </c>
      <c r="AG7" s="28" t="s">
        <v>57</v>
      </c>
      <c r="AH7" s="28" t="s">
        <v>58</v>
      </c>
      <c r="AI7" s="28" t="s">
        <v>59</v>
      </c>
      <c r="AJ7" s="28" t="s">
        <v>13</v>
      </c>
      <c r="AK7" s="28" t="s">
        <v>60</v>
      </c>
      <c r="AL7" s="28" t="s">
        <v>15</v>
      </c>
      <c r="AM7" s="28" t="s">
        <v>16</v>
      </c>
      <c r="AN7" s="28" t="s">
        <v>17</v>
      </c>
      <c r="AO7" s="28" t="s">
        <v>255</v>
      </c>
    </row>
    <row r="8" spans="1:282" ht="60" x14ac:dyDescent="0.2">
      <c r="A8" s="65"/>
      <c r="B8" s="28" t="s">
        <v>18</v>
      </c>
      <c r="C8" s="28" t="s">
        <v>18</v>
      </c>
      <c r="D8" s="28" t="s">
        <v>19</v>
      </c>
      <c r="E8" s="28" t="s">
        <v>37</v>
      </c>
      <c r="F8" s="28" t="s">
        <v>37</v>
      </c>
      <c r="G8" s="28" t="s">
        <v>19</v>
      </c>
      <c r="H8" s="28" t="s">
        <v>40</v>
      </c>
      <c r="I8" s="28" t="s">
        <v>19</v>
      </c>
      <c r="J8" s="28" t="s">
        <v>20</v>
      </c>
      <c r="K8" s="28" t="s">
        <v>20</v>
      </c>
      <c r="L8" s="28" t="s">
        <v>21</v>
      </c>
      <c r="M8" s="28" t="s">
        <v>46</v>
      </c>
      <c r="N8" s="28" t="s">
        <v>23</v>
      </c>
      <c r="O8" s="28" t="s">
        <v>23</v>
      </c>
      <c r="P8" s="28" t="s">
        <v>23</v>
      </c>
      <c r="Q8" s="28" t="s">
        <v>25</v>
      </c>
      <c r="R8" s="28" t="s">
        <v>52</v>
      </c>
      <c r="S8" s="28" t="s">
        <v>53</v>
      </c>
      <c r="T8" s="28" t="s">
        <v>25</v>
      </c>
      <c r="U8" s="28" t="s">
        <v>56</v>
      </c>
      <c r="V8" s="28" t="s">
        <v>25</v>
      </c>
      <c r="W8" s="28" t="s">
        <v>21</v>
      </c>
      <c r="X8" s="28" t="s">
        <v>22</v>
      </c>
      <c r="Y8" s="28" t="s">
        <v>26</v>
      </c>
      <c r="Z8" s="28" t="s">
        <v>18</v>
      </c>
      <c r="AA8" s="28" t="s">
        <v>18</v>
      </c>
      <c r="AB8" s="28" t="s">
        <v>18</v>
      </c>
      <c r="AC8" s="28" t="s">
        <v>19</v>
      </c>
      <c r="AD8" s="28" t="s">
        <v>1</v>
      </c>
      <c r="AE8" s="28" t="s">
        <v>1</v>
      </c>
      <c r="AF8" s="28" t="s">
        <v>19</v>
      </c>
      <c r="AG8" s="28" t="s">
        <v>24</v>
      </c>
      <c r="AH8" s="28" t="s">
        <v>21</v>
      </c>
      <c r="AI8" s="28" t="s">
        <v>22</v>
      </c>
      <c r="AJ8" s="28" t="s">
        <v>25</v>
      </c>
      <c r="AK8" s="28" t="s">
        <v>40</v>
      </c>
      <c r="AL8" s="28" t="s">
        <v>61</v>
      </c>
      <c r="AM8" s="28" t="s">
        <v>62</v>
      </c>
      <c r="AN8" s="28" t="s">
        <v>18</v>
      </c>
      <c r="AO8" s="28" t="s">
        <v>27</v>
      </c>
    </row>
    <row r="9" spans="1:282" ht="14.45" customHeight="1" x14ac:dyDescent="0.2">
      <c r="A9" s="65"/>
      <c r="B9" s="30">
        <v>1</v>
      </c>
      <c r="C9" s="30">
        <v>2</v>
      </c>
      <c r="D9" s="30">
        <v>3</v>
      </c>
      <c r="E9" s="30">
        <v>4</v>
      </c>
      <c r="F9" s="30">
        <v>5</v>
      </c>
      <c r="G9" s="30">
        <v>6</v>
      </c>
      <c r="H9" s="30">
        <v>7</v>
      </c>
      <c r="I9" s="30">
        <v>8</v>
      </c>
      <c r="J9" s="30">
        <v>9</v>
      </c>
      <c r="K9" s="30">
        <v>10</v>
      </c>
      <c r="L9" s="30">
        <v>11</v>
      </c>
      <c r="M9" s="30">
        <v>12</v>
      </c>
      <c r="N9" s="30">
        <v>13</v>
      </c>
      <c r="O9" s="30">
        <v>14</v>
      </c>
      <c r="P9" s="30">
        <v>15</v>
      </c>
      <c r="Q9" s="30">
        <v>16</v>
      </c>
      <c r="R9" s="30">
        <v>17</v>
      </c>
      <c r="S9" s="30">
        <v>18</v>
      </c>
      <c r="T9" s="30">
        <v>19</v>
      </c>
      <c r="U9" s="30">
        <v>20</v>
      </c>
      <c r="V9" s="30">
        <v>21</v>
      </c>
      <c r="W9" s="31">
        <v>22</v>
      </c>
      <c r="X9" s="31">
        <v>23</v>
      </c>
      <c r="Y9" s="31">
        <v>24</v>
      </c>
      <c r="Z9" s="31">
        <v>25</v>
      </c>
      <c r="AA9" s="30">
        <v>26</v>
      </c>
      <c r="AB9" s="30">
        <v>27</v>
      </c>
      <c r="AC9" s="30">
        <v>28</v>
      </c>
      <c r="AD9" s="30">
        <v>29</v>
      </c>
      <c r="AE9" s="30">
        <v>30</v>
      </c>
      <c r="AF9" s="30">
        <v>31</v>
      </c>
      <c r="AG9" s="30">
        <v>32</v>
      </c>
      <c r="AH9" s="30">
        <v>33</v>
      </c>
      <c r="AI9" s="30">
        <v>34</v>
      </c>
      <c r="AJ9" s="30">
        <v>35</v>
      </c>
      <c r="AK9" s="30">
        <v>36</v>
      </c>
      <c r="AL9" s="30">
        <v>37</v>
      </c>
      <c r="AM9" s="30">
        <v>38</v>
      </c>
      <c r="AN9" s="30">
        <v>39</v>
      </c>
      <c r="AO9" s="30">
        <v>40</v>
      </c>
    </row>
    <row r="10" spans="1:282" s="32" customFormat="1" ht="30.6" customHeight="1" x14ac:dyDescent="0.25">
      <c r="A10" s="32" t="s">
        <v>251</v>
      </c>
      <c r="B10" s="33">
        <v>8032</v>
      </c>
      <c r="C10" s="33">
        <v>8032</v>
      </c>
      <c r="D10" s="34">
        <v>1</v>
      </c>
      <c r="E10" s="32">
        <v>25</v>
      </c>
      <c r="F10" s="32">
        <v>25</v>
      </c>
      <c r="G10" s="34">
        <v>0.82</v>
      </c>
      <c r="H10" s="32">
        <v>2</v>
      </c>
      <c r="I10" s="34">
        <v>1</v>
      </c>
      <c r="J10" s="35">
        <v>9719</v>
      </c>
      <c r="K10" s="36">
        <v>9719</v>
      </c>
      <c r="L10" s="32">
        <v>5</v>
      </c>
      <c r="M10" s="32">
        <v>150</v>
      </c>
      <c r="N10" s="32">
        <v>12</v>
      </c>
      <c r="O10" s="32">
        <v>7</v>
      </c>
      <c r="P10" s="32">
        <v>2</v>
      </c>
      <c r="Q10" s="37">
        <v>130</v>
      </c>
      <c r="R10" s="36">
        <v>20000</v>
      </c>
      <c r="S10" s="37">
        <v>75</v>
      </c>
      <c r="T10" s="32">
        <v>200</v>
      </c>
      <c r="U10" s="32">
        <v>6</v>
      </c>
      <c r="V10" s="32">
        <v>300</v>
      </c>
      <c r="W10" s="32">
        <v>29</v>
      </c>
      <c r="X10" s="36">
        <v>5937</v>
      </c>
      <c r="Y10" s="49">
        <v>275</v>
      </c>
      <c r="Z10" s="32">
        <v>498</v>
      </c>
      <c r="AA10" s="36">
        <v>8032</v>
      </c>
      <c r="AB10" s="36">
        <v>8032</v>
      </c>
      <c r="AC10" s="34">
        <v>1</v>
      </c>
      <c r="AD10" s="32">
        <v>19</v>
      </c>
      <c r="AE10" s="32">
        <v>19</v>
      </c>
      <c r="AF10" s="34">
        <v>1</v>
      </c>
      <c r="AG10" s="50">
        <v>293</v>
      </c>
      <c r="AH10" s="37">
        <v>8</v>
      </c>
      <c r="AI10" s="36">
        <v>1200</v>
      </c>
      <c r="AJ10" s="32">
        <v>120</v>
      </c>
      <c r="AK10" s="37">
        <v>22</v>
      </c>
      <c r="AL10" s="36">
        <v>2562</v>
      </c>
      <c r="AM10" s="36">
        <v>2215</v>
      </c>
      <c r="AN10" s="36">
        <v>4015</v>
      </c>
      <c r="AO10" s="32">
        <v>4</v>
      </c>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38"/>
      <c r="JF10" s="38"/>
      <c r="JG10" s="38"/>
      <c r="JH10" s="38"/>
      <c r="JI10" s="38"/>
      <c r="JJ10" s="38"/>
      <c r="JK10" s="38"/>
      <c r="JL10" s="38"/>
      <c r="JM10" s="38"/>
      <c r="JN10" s="38"/>
      <c r="JO10" s="38"/>
      <c r="JP10" s="38"/>
      <c r="JQ10" s="38"/>
      <c r="JR10" s="38"/>
      <c r="JS10" s="38"/>
      <c r="JT10" s="38"/>
      <c r="JU10" s="38"/>
      <c r="JV10" s="38"/>
    </row>
    <row r="11" spans="1:282" x14ac:dyDescent="0.2">
      <c r="C11" s="39"/>
    </row>
  </sheetData>
  <mergeCells count="30">
    <mergeCell ref="W6:Z6"/>
    <mergeCell ref="AA6:AC6"/>
    <mergeCell ref="L5:M5"/>
    <mergeCell ref="L6:M6"/>
    <mergeCell ref="N5:Q5"/>
    <mergeCell ref="N6:Q6"/>
    <mergeCell ref="R6:T6"/>
    <mergeCell ref="R5:T5"/>
    <mergeCell ref="AB5:AC5"/>
    <mergeCell ref="AH4:AM4"/>
    <mergeCell ref="AH5:AM5"/>
    <mergeCell ref="A3:AO3"/>
    <mergeCell ref="A4:K4"/>
    <mergeCell ref="W5:Z5"/>
    <mergeCell ref="A1:AO1"/>
    <mergeCell ref="AN6:AO6"/>
    <mergeCell ref="L4:V4"/>
    <mergeCell ref="A5:A9"/>
    <mergeCell ref="B5:G5"/>
    <mergeCell ref="B6:G6"/>
    <mergeCell ref="H5:K5"/>
    <mergeCell ref="H6:K6"/>
    <mergeCell ref="U5:V5"/>
    <mergeCell ref="U6:V6"/>
    <mergeCell ref="AH6:AM6"/>
    <mergeCell ref="W4:AG4"/>
    <mergeCell ref="AN4:AO4"/>
    <mergeCell ref="AD5:AG5"/>
    <mergeCell ref="AD6:AG6"/>
    <mergeCell ref="AN5:AO5"/>
  </mergeCells>
  <pageMargins left="0.25" right="0.25" top="0.75" bottom="0.75" header="0.3" footer="0.3"/>
  <pageSetup paperSize="9" scale="63"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4" zoomScale="120" zoomScaleNormal="120" workbookViewId="0">
      <selection activeCell="E11" sqref="E11"/>
    </sheetView>
  </sheetViews>
  <sheetFormatPr defaultRowHeight="15" x14ac:dyDescent="0.25"/>
  <cols>
    <col min="1" max="1" width="6.85546875" customWidth="1"/>
    <col min="2" max="2" width="6.7109375" customWidth="1"/>
    <col min="3" max="3" width="9" bestFit="1" customWidth="1"/>
    <col min="4" max="4" width="9.42578125" bestFit="1" customWidth="1"/>
    <col min="5" max="5" width="9" bestFit="1" customWidth="1"/>
    <col min="6" max="6" width="10.85546875" customWidth="1"/>
    <col min="7" max="7" width="10.42578125" bestFit="1" customWidth="1"/>
  </cols>
  <sheetData>
    <row r="1" spans="1:20" ht="102.75" customHeight="1" x14ac:dyDescent="0.25">
      <c r="A1" s="75" t="s">
        <v>63</v>
      </c>
      <c r="B1" s="76"/>
      <c r="C1" s="76"/>
      <c r="D1" s="76"/>
      <c r="E1" s="76"/>
      <c r="F1" s="76"/>
      <c r="G1" s="76"/>
      <c r="H1" s="76"/>
      <c r="I1" s="76"/>
      <c r="J1" s="76"/>
      <c r="K1" s="76"/>
      <c r="L1" s="76"/>
      <c r="M1" s="76"/>
      <c r="N1" s="76"/>
      <c r="O1" s="76"/>
      <c r="P1" s="76"/>
      <c r="Q1" s="76"/>
      <c r="R1" s="76"/>
      <c r="S1" s="76"/>
      <c r="T1" s="77"/>
    </row>
    <row r="2" spans="1:20" ht="128.25" customHeight="1" x14ac:dyDescent="0.25">
      <c r="A2" s="53" t="s">
        <v>1</v>
      </c>
      <c r="B2" s="71" t="s">
        <v>64</v>
      </c>
      <c r="C2" s="71"/>
      <c r="D2" s="71" t="s">
        <v>85</v>
      </c>
      <c r="E2" s="71"/>
      <c r="F2" s="71"/>
      <c r="G2" s="71"/>
      <c r="H2" s="71"/>
      <c r="I2" s="71" t="s">
        <v>65</v>
      </c>
      <c r="J2" s="71"/>
      <c r="K2" s="71"/>
      <c r="L2" s="71" t="s">
        <v>66</v>
      </c>
      <c r="M2" s="71"/>
      <c r="N2" s="71"/>
      <c r="O2" s="71" t="s">
        <v>67</v>
      </c>
      <c r="P2" s="71"/>
      <c r="Q2" s="71" t="s">
        <v>68</v>
      </c>
      <c r="R2" s="71"/>
      <c r="S2" s="71"/>
      <c r="T2" s="54"/>
    </row>
    <row r="3" spans="1:20" ht="28.5" hidden="1" customHeight="1" x14ac:dyDescent="0.25">
      <c r="A3" s="53"/>
      <c r="B3" s="72" t="s">
        <v>69</v>
      </c>
      <c r="C3" s="72" t="s">
        <v>70</v>
      </c>
      <c r="D3" s="72" t="s">
        <v>71</v>
      </c>
      <c r="E3" s="72" t="s">
        <v>72</v>
      </c>
      <c r="F3" s="72" t="s">
        <v>73</v>
      </c>
      <c r="G3" s="72" t="s">
        <v>74</v>
      </c>
      <c r="H3" s="72" t="s">
        <v>86</v>
      </c>
      <c r="I3" s="72" t="s">
        <v>75</v>
      </c>
      <c r="J3" s="72" t="s">
        <v>76</v>
      </c>
      <c r="K3" s="72" t="s">
        <v>77</v>
      </c>
      <c r="L3" s="72" t="s">
        <v>38</v>
      </c>
      <c r="M3" s="72" t="s">
        <v>78</v>
      </c>
      <c r="N3" s="72" t="s">
        <v>79</v>
      </c>
      <c r="O3" s="72" t="s">
        <v>14</v>
      </c>
      <c r="P3" s="72" t="s">
        <v>80</v>
      </c>
      <c r="Q3" s="71"/>
      <c r="R3" s="71"/>
      <c r="S3" s="71"/>
    </row>
    <row r="4" spans="1:20" ht="160.9" customHeight="1" x14ac:dyDescent="0.25">
      <c r="A4" s="53"/>
      <c r="B4" s="72"/>
      <c r="C4" s="72"/>
      <c r="D4" s="72"/>
      <c r="E4" s="72"/>
      <c r="F4" s="72"/>
      <c r="G4" s="72"/>
      <c r="H4" s="72"/>
      <c r="I4" s="72"/>
      <c r="J4" s="72"/>
      <c r="K4" s="72"/>
      <c r="L4" s="72"/>
      <c r="M4" s="72"/>
      <c r="N4" s="72"/>
      <c r="O4" s="72"/>
      <c r="P4" s="72"/>
      <c r="Q4" s="2" t="s">
        <v>257</v>
      </c>
      <c r="R4" s="2" t="s">
        <v>14</v>
      </c>
      <c r="S4" s="2" t="s">
        <v>83</v>
      </c>
    </row>
    <row r="5" spans="1:20" ht="51" x14ac:dyDescent="0.25">
      <c r="A5" s="26"/>
      <c r="B5" s="1" t="s">
        <v>18</v>
      </c>
      <c r="C5" s="1" t="s">
        <v>18</v>
      </c>
      <c r="D5" s="1" t="s">
        <v>87</v>
      </c>
      <c r="E5" s="1" t="s">
        <v>87</v>
      </c>
      <c r="F5" s="1" t="s">
        <v>22</v>
      </c>
      <c r="G5" s="1" t="s">
        <v>87</v>
      </c>
      <c r="H5" s="1" t="s">
        <v>22</v>
      </c>
      <c r="I5" s="1" t="s">
        <v>88</v>
      </c>
      <c r="J5" s="1" t="s">
        <v>76</v>
      </c>
      <c r="K5" s="1" t="s">
        <v>89</v>
      </c>
      <c r="L5" s="1" t="s">
        <v>90</v>
      </c>
      <c r="M5" s="1" t="s">
        <v>91</v>
      </c>
      <c r="N5" s="1" t="s">
        <v>25</v>
      </c>
      <c r="O5" s="1" t="s">
        <v>21</v>
      </c>
      <c r="P5" s="1" t="s">
        <v>22</v>
      </c>
      <c r="Q5" s="1" t="s">
        <v>92</v>
      </c>
      <c r="R5" s="1" t="s">
        <v>21</v>
      </c>
      <c r="S5" s="1" t="s">
        <v>26</v>
      </c>
    </row>
    <row r="6" spans="1:20" x14ac:dyDescent="0.25">
      <c r="A6" s="73" t="s">
        <v>251</v>
      </c>
      <c r="B6" s="3">
        <v>1</v>
      </c>
      <c r="C6" s="3">
        <v>2</v>
      </c>
      <c r="D6" s="3">
        <v>3</v>
      </c>
      <c r="E6" s="3">
        <v>4</v>
      </c>
      <c r="F6" s="3">
        <v>5</v>
      </c>
      <c r="G6" s="3">
        <v>6</v>
      </c>
      <c r="H6" s="3">
        <v>7</v>
      </c>
      <c r="I6" s="3">
        <v>8</v>
      </c>
      <c r="J6" s="3">
        <v>9</v>
      </c>
      <c r="K6" s="3">
        <v>10</v>
      </c>
      <c r="L6" s="3">
        <v>11</v>
      </c>
      <c r="M6" s="3">
        <v>12</v>
      </c>
      <c r="N6" s="3">
        <v>13</v>
      </c>
      <c r="O6" s="3">
        <v>14</v>
      </c>
      <c r="P6" s="3">
        <v>15</v>
      </c>
      <c r="Q6" s="3">
        <v>16</v>
      </c>
      <c r="R6" s="3">
        <v>17</v>
      </c>
      <c r="S6" s="3">
        <v>18</v>
      </c>
    </row>
    <row r="7" spans="1:20" s="43" customFormat="1" x14ac:dyDescent="0.25">
      <c r="A7" s="74"/>
      <c r="B7" s="41">
        <v>53</v>
      </c>
      <c r="C7" s="41">
        <v>8032</v>
      </c>
      <c r="D7" s="42">
        <v>324</v>
      </c>
      <c r="E7" s="42">
        <v>137</v>
      </c>
      <c r="F7" s="41">
        <v>50000</v>
      </c>
      <c r="G7" s="42">
        <v>137</v>
      </c>
      <c r="H7" s="41">
        <v>35000</v>
      </c>
      <c r="I7" s="41">
        <v>25</v>
      </c>
      <c r="J7" s="41">
        <v>25</v>
      </c>
      <c r="K7" s="42">
        <f>4*12*25*4</f>
        <v>4800</v>
      </c>
      <c r="L7" s="42">
        <v>375</v>
      </c>
      <c r="M7" s="42">
        <v>17000</v>
      </c>
      <c r="N7" s="41" t="s">
        <v>256</v>
      </c>
      <c r="O7" s="42">
        <v>30</v>
      </c>
      <c r="P7" s="42">
        <f>30*51</f>
        <v>1530</v>
      </c>
      <c r="Q7" s="48">
        <v>1</v>
      </c>
      <c r="R7" s="48">
        <v>5</v>
      </c>
      <c r="S7" s="48">
        <v>56</v>
      </c>
    </row>
  </sheetData>
  <mergeCells count="23">
    <mergeCell ref="A6:A7"/>
    <mergeCell ref="A1:T1"/>
    <mergeCell ref="Q2:S3"/>
    <mergeCell ref="E3:E4"/>
    <mergeCell ref="F3:F4"/>
    <mergeCell ref="G3:G4"/>
    <mergeCell ref="H3:H4"/>
    <mergeCell ref="D2:H2"/>
    <mergeCell ref="I2:K2"/>
    <mergeCell ref="I3:I4"/>
    <mergeCell ref="J3:J4"/>
    <mergeCell ref="K3:K4"/>
    <mergeCell ref="L2:N2"/>
    <mergeCell ref="O2:P2"/>
    <mergeCell ref="O3:O4"/>
    <mergeCell ref="P3:P4"/>
    <mergeCell ref="B2:C2"/>
    <mergeCell ref="C3:C4"/>
    <mergeCell ref="N3:N4"/>
    <mergeCell ref="L3:L4"/>
    <mergeCell ref="M3:M4"/>
    <mergeCell ref="D3:D4"/>
    <mergeCell ref="B3:B4"/>
  </mergeCells>
  <pageMargins left="0.25" right="0.25" top="0.75" bottom="0.75" header="0.3" footer="0.3"/>
  <pageSetup paperSize="9" scale="8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opLeftCell="A4" workbookViewId="0">
      <selection activeCell="J4" sqref="J4"/>
    </sheetView>
  </sheetViews>
  <sheetFormatPr defaultRowHeight="15" x14ac:dyDescent="0.25"/>
  <cols>
    <col min="1" max="1" width="6.28515625" customWidth="1"/>
    <col min="2" max="2" width="9.42578125" customWidth="1"/>
    <col min="3" max="3" width="6.85546875" customWidth="1"/>
    <col min="4" max="4" width="7.28515625" customWidth="1"/>
    <col min="5" max="5" width="9.85546875" customWidth="1"/>
    <col min="6" max="6" width="7.7109375" customWidth="1"/>
    <col min="7" max="14" width="7.28515625" customWidth="1"/>
    <col min="15" max="15" width="5.85546875" customWidth="1"/>
    <col min="16" max="16" width="7.28515625" customWidth="1"/>
    <col min="17" max="18" width="6.28515625" customWidth="1"/>
    <col min="19" max="19" width="7.5703125" customWidth="1"/>
    <col min="20" max="26" width="6.28515625" customWidth="1"/>
  </cols>
  <sheetData>
    <row r="1" spans="1:26" ht="144" customHeight="1" x14ac:dyDescent="0.25">
      <c r="A1" s="78" t="s">
        <v>271</v>
      </c>
      <c r="B1" s="78"/>
      <c r="C1" s="78"/>
      <c r="D1" s="78"/>
      <c r="E1" s="78"/>
      <c r="F1" s="78"/>
      <c r="G1" s="78"/>
      <c r="H1" s="78"/>
      <c r="I1" s="78"/>
      <c r="J1" s="78"/>
      <c r="K1" s="78"/>
      <c r="L1" s="78"/>
      <c r="M1" s="78"/>
      <c r="N1" s="78"/>
      <c r="O1" s="78"/>
      <c r="P1" s="78"/>
      <c r="Q1" s="78"/>
      <c r="R1" s="78"/>
      <c r="S1" s="78"/>
      <c r="T1" s="78"/>
      <c r="U1" s="78"/>
      <c r="V1" s="78"/>
      <c r="W1" s="78"/>
      <c r="X1" s="78"/>
      <c r="Y1" s="78"/>
      <c r="Z1" s="78"/>
    </row>
    <row r="2" spans="1:26" ht="111.75" customHeight="1" x14ac:dyDescent="0.25">
      <c r="B2" s="80" t="s">
        <v>1</v>
      </c>
      <c r="C2" s="79" t="s">
        <v>93</v>
      </c>
      <c r="D2" s="79"/>
      <c r="E2" s="71" t="s">
        <v>94</v>
      </c>
      <c r="F2" s="71"/>
      <c r="G2" s="71" t="s">
        <v>95</v>
      </c>
      <c r="H2" s="71"/>
      <c r="I2" s="71" t="s">
        <v>96</v>
      </c>
      <c r="J2" s="71"/>
      <c r="K2" s="71" t="s">
        <v>97</v>
      </c>
      <c r="L2" s="71"/>
      <c r="M2" s="71" t="s">
        <v>98</v>
      </c>
      <c r="N2" s="71"/>
      <c r="O2" s="71" t="s">
        <v>99</v>
      </c>
      <c r="P2" s="71"/>
      <c r="Q2" s="71"/>
      <c r="R2" s="71" t="s">
        <v>100</v>
      </c>
      <c r="S2" s="71"/>
      <c r="T2" s="71" t="s">
        <v>101</v>
      </c>
      <c r="U2" s="71"/>
      <c r="V2" s="71"/>
      <c r="W2" s="71"/>
      <c r="X2" s="54"/>
      <c r="Y2" s="54"/>
      <c r="Z2" s="54"/>
    </row>
    <row r="3" spans="1:26" ht="127.5" x14ac:dyDescent="0.25">
      <c r="B3" s="81"/>
      <c r="C3" s="4" t="s">
        <v>14</v>
      </c>
      <c r="D3" s="4" t="s">
        <v>102</v>
      </c>
      <c r="E3" s="4" t="s">
        <v>103</v>
      </c>
      <c r="F3" s="4" t="s">
        <v>104</v>
      </c>
      <c r="G3" s="4" t="s">
        <v>6</v>
      </c>
      <c r="H3" s="4" t="s">
        <v>105</v>
      </c>
      <c r="I3" s="2" t="s">
        <v>14</v>
      </c>
      <c r="J3" s="2" t="s">
        <v>102</v>
      </c>
      <c r="K3" s="4" t="s">
        <v>6</v>
      </c>
      <c r="L3" s="2" t="s">
        <v>102</v>
      </c>
      <c r="M3" s="2" t="s">
        <v>106</v>
      </c>
      <c r="N3" s="2" t="s">
        <v>107</v>
      </c>
      <c r="O3" s="4" t="s">
        <v>106</v>
      </c>
      <c r="P3" s="2" t="s">
        <v>78</v>
      </c>
      <c r="Q3" s="6" t="s">
        <v>108</v>
      </c>
      <c r="R3" s="2" t="s">
        <v>14</v>
      </c>
      <c r="S3" s="2" t="s">
        <v>109</v>
      </c>
      <c r="T3" s="55" t="s">
        <v>110</v>
      </c>
      <c r="U3" s="55" t="s">
        <v>111</v>
      </c>
      <c r="V3" s="55" t="s">
        <v>112</v>
      </c>
      <c r="W3" s="55" t="s">
        <v>113</v>
      </c>
    </row>
    <row r="4" spans="1:26" ht="35.25" customHeight="1" x14ac:dyDescent="0.25">
      <c r="B4" s="81"/>
      <c r="C4" s="5" t="s">
        <v>114</v>
      </c>
      <c r="D4" s="7" t="s">
        <v>24</v>
      </c>
      <c r="E4" s="7" t="s">
        <v>115</v>
      </c>
      <c r="F4" s="5" t="s">
        <v>26</v>
      </c>
      <c r="G4" s="5" t="s">
        <v>114</v>
      </c>
      <c r="H4" s="5" t="s">
        <v>22</v>
      </c>
      <c r="I4" s="5" t="s">
        <v>21</v>
      </c>
      <c r="J4" s="11" t="s">
        <v>22</v>
      </c>
      <c r="K4" s="5" t="s">
        <v>21</v>
      </c>
      <c r="L4" s="7" t="s">
        <v>18</v>
      </c>
      <c r="M4" s="1" t="s">
        <v>53</v>
      </c>
      <c r="N4" s="1" t="s">
        <v>116</v>
      </c>
      <c r="O4" s="1" t="s">
        <v>118</v>
      </c>
      <c r="P4" s="1" t="s">
        <v>24</v>
      </c>
      <c r="Q4" s="5" t="s">
        <v>26</v>
      </c>
      <c r="R4" s="5" t="s">
        <v>21</v>
      </c>
      <c r="S4" s="5" t="s">
        <v>26</v>
      </c>
      <c r="T4" s="5" t="s">
        <v>119</v>
      </c>
      <c r="U4" s="5" t="s">
        <v>26</v>
      </c>
      <c r="V4" s="5" t="s">
        <v>115</v>
      </c>
      <c r="W4" s="5" t="s">
        <v>26</v>
      </c>
    </row>
    <row r="5" spans="1:26" x14ac:dyDescent="0.25">
      <c r="B5" s="82"/>
      <c r="C5" s="8">
        <v>1</v>
      </c>
      <c r="D5" s="8">
        <v>2</v>
      </c>
      <c r="E5" s="8">
        <v>3</v>
      </c>
      <c r="F5" s="8">
        <v>4</v>
      </c>
      <c r="G5" s="8">
        <v>5</v>
      </c>
      <c r="H5" s="8">
        <v>6</v>
      </c>
      <c r="I5" s="8">
        <v>7</v>
      </c>
      <c r="J5" s="8">
        <v>8</v>
      </c>
      <c r="K5" s="8">
        <v>9</v>
      </c>
      <c r="L5" s="8">
        <v>10</v>
      </c>
      <c r="M5" s="8">
        <v>11</v>
      </c>
      <c r="N5" s="8">
        <v>12</v>
      </c>
      <c r="O5" s="8">
        <v>13</v>
      </c>
      <c r="P5" s="8">
        <v>14</v>
      </c>
      <c r="Q5" s="8">
        <v>15</v>
      </c>
      <c r="R5" s="8">
        <v>16</v>
      </c>
      <c r="S5" s="8">
        <v>17</v>
      </c>
      <c r="T5" s="8">
        <v>18</v>
      </c>
      <c r="U5" s="8">
        <v>19</v>
      </c>
      <c r="V5" s="8">
        <v>20</v>
      </c>
      <c r="W5" s="8">
        <v>21</v>
      </c>
    </row>
    <row r="6" spans="1:26" s="44" customFormat="1" x14ac:dyDescent="0.25">
      <c r="B6" s="40" t="s">
        <v>251</v>
      </c>
      <c r="C6" s="40">
        <v>5</v>
      </c>
      <c r="D6" s="40">
        <f>5*487</f>
        <v>2435</v>
      </c>
      <c r="E6" s="40">
        <v>25</v>
      </c>
      <c r="F6" s="42">
        <f>25*5*121</f>
        <v>15125</v>
      </c>
      <c r="G6" s="40">
        <v>176</v>
      </c>
      <c r="H6" s="40">
        <v>45000</v>
      </c>
      <c r="I6" s="40">
        <v>37</v>
      </c>
      <c r="J6" s="40">
        <v>32000</v>
      </c>
      <c r="K6" s="40">
        <v>76</v>
      </c>
      <c r="L6" s="40">
        <v>3500</v>
      </c>
      <c r="M6" s="40">
        <v>0</v>
      </c>
      <c r="N6" s="40">
        <v>0</v>
      </c>
      <c r="O6" s="40">
        <v>0</v>
      </c>
      <c r="P6" s="40">
        <v>0</v>
      </c>
      <c r="Q6" s="40">
        <v>0</v>
      </c>
      <c r="R6" s="40">
        <v>0</v>
      </c>
      <c r="S6" s="40">
        <v>0</v>
      </c>
      <c r="T6" s="45">
        <v>19</v>
      </c>
      <c r="U6" s="45">
        <v>190</v>
      </c>
      <c r="V6" s="45">
        <v>20</v>
      </c>
      <c r="W6" s="40">
        <v>200</v>
      </c>
    </row>
  </sheetData>
  <mergeCells count="11">
    <mergeCell ref="A1:Z1"/>
    <mergeCell ref="R2:S2"/>
    <mergeCell ref="T2:W2"/>
    <mergeCell ref="C2:D2"/>
    <mergeCell ref="I2:J2"/>
    <mergeCell ref="B2:B5"/>
    <mergeCell ref="M2:N2"/>
    <mergeCell ref="O2:Q2"/>
    <mergeCell ref="E2:F2"/>
    <mergeCell ref="G2:H2"/>
    <mergeCell ref="K2:L2"/>
  </mergeCells>
  <pageMargins left="0.45" right="0.45" top="0.25" bottom="0" header="0.3" footer="0.3"/>
  <pageSetup paperSize="9" scale="8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29"/>
  <sheetViews>
    <sheetView zoomScale="90" zoomScaleNormal="90" workbookViewId="0">
      <selection sqref="A1:AT1"/>
    </sheetView>
  </sheetViews>
  <sheetFormatPr defaultRowHeight="15" x14ac:dyDescent="0.25"/>
  <cols>
    <col min="1" max="1" width="8.7109375" customWidth="1"/>
    <col min="3" max="3" width="6.42578125" customWidth="1"/>
    <col min="4" max="4" width="6.85546875" customWidth="1"/>
    <col min="5" max="5" width="6.140625" customWidth="1"/>
    <col min="6" max="6" width="4.85546875" customWidth="1"/>
    <col min="7" max="7" width="6.28515625" customWidth="1"/>
    <col min="8" max="9" width="5.28515625" customWidth="1"/>
    <col min="10" max="10" width="6.7109375" customWidth="1"/>
    <col min="11" max="11" width="5.28515625" customWidth="1"/>
    <col min="12" max="13" width="7.5703125" customWidth="1"/>
    <col min="14" max="14" width="6.28515625" customWidth="1"/>
    <col min="15" max="15" width="5.5703125" customWidth="1"/>
    <col min="16" max="16" width="6.5703125" customWidth="1"/>
    <col min="17" max="17" width="6.140625" customWidth="1"/>
    <col min="18" max="18" width="7.7109375" customWidth="1"/>
    <col min="19" max="19" width="6.5703125" customWidth="1"/>
    <col min="20" max="20" width="6.7109375" customWidth="1"/>
    <col min="21" max="21" width="7.5703125" customWidth="1"/>
    <col min="22" max="22" width="7.85546875" customWidth="1"/>
    <col min="23" max="23" width="7" customWidth="1"/>
    <col min="24" max="24" width="7.42578125" customWidth="1"/>
    <col min="25" max="25" width="6.7109375" customWidth="1"/>
    <col min="26" max="26" width="5.85546875" customWidth="1"/>
    <col min="27" max="27" width="6.42578125" customWidth="1"/>
    <col min="28" max="28" width="6.5703125" customWidth="1"/>
    <col min="29" max="29" width="6.42578125" customWidth="1"/>
    <col min="30" max="30" width="7" customWidth="1"/>
    <col min="31" max="31" width="6.42578125" customWidth="1"/>
    <col min="32" max="32" width="10.85546875" customWidth="1"/>
    <col min="33" max="33" width="7.85546875" customWidth="1"/>
    <col min="34" max="34" width="6.5703125" customWidth="1"/>
    <col min="35" max="35" width="8" customWidth="1"/>
    <col min="36" max="36" width="7.85546875" customWidth="1"/>
    <col min="37" max="37" width="8.85546875" customWidth="1"/>
    <col min="38" max="38" width="8.28515625" customWidth="1"/>
    <col min="39" max="39" width="6.5703125" customWidth="1"/>
    <col min="40" max="40" width="8.5703125" customWidth="1"/>
    <col min="41" max="41" width="7.42578125" customWidth="1"/>
    <col min="42" max="42" width="6.42578125" customWidth="1"/>
    <col min="43" max="43" width="7.140625" customWidth="1"/>
    <col min="44" max="44" width="7.7109375" customWidth="1"/>
    <col min="45" max="45" width="7.28515625" customWidth="1"/>
    <col min="46" max="46" width="5.7109375" customWidth="1"/>
  </cols>
  <sheetData>
    <row r="1" spans="1:46" ht="200.25" customHeight="1" x14ac:dyDescent="0.25">
      <c r="A1" s="83" t="s">
        <v>272</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row>
    <row r="2" spans="1:46" ht="120" customHeight="1" x14ac:dyDescent="0.25">
      <c r="A2" s="84" t="s">
        <v>1</v>
      </c>
      <c r="B2" s="71" t="s">
        <v>120</v>
      </c>
      <c r="C2" s="71"/>
      <c r="D2" s="71" t="s">
        <v>121</v>
      </c>
      <c r="E2" s="71"/>
      <c r="F2" s="71" t="s">
        <v>122</v>
      </c>
      <c r="G2" s="71"/>
      <c r="H2" s="71"/>
      <c r="I2" s="71" t="s">
        <v>123</v>
      </c>
      <c r="J2" s="71"/>
      <c r="K2" s="71"/>
      <c r="L2" s="71" t="s">
        <v>124</v>
      </c>
      <c r="M2" s="71"/>
      <c r="N2" s="71" t="s">
        <v>125</v>
      </c>
      <c r="O2" s="71"/>
      <c r="P2" s="71" t="s">
        <v>126</v>
      </c>
      <c r="Q2" s="71"/>
      <c r="R2" s="71" t="s">
        <v>127</v>
      </c>
      <c r="S2" s="71"/>
      <c r="T2" s="71" t="s">
        <v>128</v>
      </c>
      <c r="U2" s="71"/>
      <c r="V2" s="71"/>
      <c r="W2" s="71" t="s">
        <v>129</v>
      </c>
      <c r="X2" s="71"/>
      <c r="Y2" s="71"/>
      <c r="Z2" s="71" t="s">
        <v>130</v>
      </c>
      <c r="AA2" s="71"/>
      <c r="AB2" s="71"/>
      <c r="AC2" s="71" t="s">
        <v>131</v>
      </c>
      <c r="AD2" s="71"/>
      <c r="AE2" s="71" t="s">
        <v>278</v>
      </c>
      <c r="AF2" s="71"/>
      <c r="AG2" s="71"/>
      <c r="AH2" s="71" t="s">
        <v>132</v>
      </c>
      <c r="AI2" s="71"/>
      <c r="AJ2" s="71" t="s">
        <v>133</v>
      </c>
      <c r="AK2" s="71"/>
      <c r="AL2" s="71" t="s">
        <v>134</v>
      </c>
      <c r="AM2" s="71"/>
      <c r="AN2" s="71"/>
      <c r="AO2" s="71" t="s">
        <v>135</v>
      </c>
      <c r="AP2" s="71"/>
      <c r="AQ2" s="114" t="s">
        <v>136</v>
      </c>
      <c r="AR2" s="115"/>
      <c r="AS2" s="116"/>
      <c r="AT2" s="61"/>
    </row>
    <row r="3" spans="1:46" s="46" customFormat="1" ht="153" customHeight="1" x14ac:dyDescent="0.25">
      <c r="A3" s="84"/>
      <c r="B3" s="4" t="s">
        <v>80</v>
      </c>
      <c r="C3" s="4" t="s">
        <v>137</v>
      </c>
      <c r="D3" s="4" t="s">
        <v>80</v>
      </c>
      <c r="E3" s="4" t="s">
        <v>137</v>
      </c>
      <c r="F3" s="4" t="s">
        <v>138</v>
      </c>
      <c r="G3" s="4" t="s">
        <v>139</v>
      </c>
      <c r="H3" s="4" t="s">
        <v>140</v>
      </c>
      <c r="I3" s="4" t="s">
        <v>138</v>
      </c>
      <c r="J3" s="4" t="s">
        <v>139</v>
      </c>
      <c r="K3" s="4" t="s">
        <v>140</v>
      </c>
      <c r="L3" s="4" t="s">
        <v>138</v>
      </c>
      <c r="M3" s="4" t="s">
        <v>140</v>
      </c>
      <c r="N3" s="4" t="s">
        <v>138</v>
      </c>
      <c r="O3" s="4" t="s">
        <v>140</v>
      </c>
      <c r="P3" s="4" t="s">
        <v>138</v>
      </c>
      <c r="Q3" s="4" t="s">
        <v>140</v>
      </c>
      <c r="R3" s="4" t="s">
        <v>80</v>
      </c>
      <c r="S3" s="4" t="s">
        <v>137</v>
      </c>
      <c r="T3" s="4" t="s">
        <v>6</v>
      </c>
      <c r="U3" s="4" t="s">
        <v>80</v>
      </c>
      <c r="V3" s="4" t="s">
        <v>137</v>
      </c>
      <c r="W3" s="4" t="s">
        <v>6</v>
      </c>
      <c r="X3" s="4" t="s">
        <v>80</v>
      </c>
      <c r="Y3" s="4" t="s">
        <v>137</v>
      </c>
      <c r="Z3" s="4" t="s">
        <v>6</v>
      </c>
      <c r="AA3" s="4" t="s">
        <v>80</v>
      </c>
      <c r="AB3" s="4" t="s">
        <v>137</v>
      </c>
      <c r="AC3" s="4" t="s">
        <v>6</v>
      </c>
      <c r="AD3" s="4" t="s">
        <v>141</v>
      </c>
      <c r="AE3" s="4" t="s">
        <v>6</v>
      </c>
      <c r="AF3" s="4" t="s">
        <v>142</v>
      </c>
      <c r="AG3" s="4" t="s">
        <v>143</v>
      </c>
      <c r="AH3" s="4" t="s">
        <v>6</v>
      </c>
      <c r="AI3" s="4" t="s">
        <v>105</v>
      </c>
      <c r="AJ3" s="4" t="s">
        <v>6</v>
      </c>
      <c r="AK3" s="4" t="s">
        <v>105</v>
      </c>
      <c r="AL3" s="4" t="s">
        <v>144</v>
      </c>
      <c r="AM3" s="4" t="s">
        <v>6</v>
      </c>
      <c r="AN3" s="4" t="s">
        <v>145</v>
      </c>
      <c r="AO3" s="4" t="s">
        <v>146</v>
      </c>
      <c r="AP3" s="4" t="s">
        <v>147</v>
      </c>
      <c r="AQ3" s="117" t="s">
        <v>6</v>
      </c>
      <c r="AR3" s="117" t="s">
        <v>148</v>
      </c>
      <c r="AS3" s="117" t="s">
        <v>149</v>
      </c>
      <c r="AT3" s="62"/>
    </row>
    <row r="4" spans="1:46" ht="38.25" x14ac:dyDescent="0.25">
      <c r="A4" s="84"/>
      <c r="B4" s="7" t="s">
        <v>18</v>
      </c>
      <c r="C4" s="11" t="s">
        <v>25</v>
      </c>
      <c r="D4" s="7" t="s">
        <v>18</v>
      </c>
      <c r="E4" s="11" t="s">
        <v>25</v>
      </c>
      <c r="F4" s="5" t="s">
        <v>150</v>
      </c>
      <c r="G4" s="5" t="s">
        <v>151</v>
      </c>
      <c r="H4" s="5" t="s">
        <v>150</v>
      </c>
      <c r="I4" s="5" t="s">
        <v>150</v>
      </c>
      <c r="J4" s="5" t="s">
        <v>151</v>
      </c>
      <c r="K4" s="5" t="s">
        <v>150</v>
      </c>
      <c r="L4" s="5" t="s">
        <v>152</v>
      </c>
      <c r="M4" s="5" t="s">
        <v>152</v>
      </c>
      <c r="N4" s="5" t="s">
        <v>153</v>
      </c>
      <c r="O4" s="5" t="s">
        <v>153</v>
      </c>
      <c r="P4" s="5" t="s">
        <v>154</v>
      </c>
      <c r="Q4" s="5" t="s">
        <v>154</v>
      </c>
      <c r="R4" s="7" t="s">
        <v>18</v>
      </c>
      <c r="S4" s="11" t="s">
        <v>25</v>
      </c>
      <c r="T4" s="11" t="s">
        <v>21</v>
      </c>
      <c r="U4" s="7" t="s">
        <v>18</v>
      </c>
      <c r="V4" s="11" t="s">
        <v>25</v>
      </c>
      <c r="W4" s="11" t="s">
        <v>21</v>
      </c>
      <c r="X4" s="7" t="s">
        <v>18</v>
      </c>
      <c r="Y4" s="11" t="s">
        <v>25</v>
      </c>
      <c r="Z4" s="11" t="s">
        <v>21</v>
      </c>
      <c r="AA4" s="7" t="s">
        <v>18</v>
      </c>
      <c r="AB4" s="11" t="s">
        <v>25</v>
      </c>
      <c r="AC4" s="11" t="s">
        <v>21</v>
      </c>
      <c r="AD4" s="11" t="s">
        <v>26</v>
      </c>
      <c r="AE4" s="11" t="s">
        <v>21</v>
      </c>
      <c r="AF4" s="11" t="s">
        <v>22</v>
      </c>
      <c r="AG4" s="11" t="s">
        <v>119</v>
      </c>
      <c r="AH4" s="11" t="s">
        <v>21</v>
      </c>
      <c r="AI4" s="11" t="s">
        <v>22</v>
      </c>
      <c r="AJ4" s="11" t="s">
        <v>21</v>
      </c>
      <c r="AK4" s="11" t="s">
        <v>22</v>
      </c>
      <c r="AL4" s="11" t="s">
        <v>258</v>
      </c>
      <c r="AM4" s="11" t="s">
        <v>21</v>
      </c>
      <c r="AN4" s="11" t="s">
        <v>22</v>
      </c>
      <c r="AO4" s="5" t="s">
        <v>117</v>
      </c>
      <c r="AP4" s="5" t="s">
        <v>25</v>
      </c>
      <c r="AQ4" s="118"/>
      <c r="AR4" s="118"/>
      <c r="AS4" s="118"/>
      <c r="AT4" s="61"/>
    </row>
    <row r="5" spans="1:46" ht="25.5" customHeight="1" x14ac:dyDescent="0.25">
      <c r="A5" s="84"/>
      <c r="B5" s="119">
        <v>1</v>
      </c>
      <c r="C5" s="119">
        <v>2</v>
      </c>
      <c r="D5" s="119">
        <v>3</v>
      </c>
      <c r="E5" s="119">
        <v>4</v>
      </c>
      <c r="F5" s="119">
        <v>5</v>
      </c>
      <c r="G5" s="119">
        <v>6</v>
      </c>
      <c r="H5" s="119">
        <v>7</v>
      </c>
      <c r="I5" s="119">
        <v>8</v>
      </c>
      <c r="J5" s="119">
        <v>9</v>
      </c>
      <c r="K5" s="119">
        <v>10</v>
      </c>
      <c r="L5" s="119">
        <v>11</v>
      </c>
      <c r="M5" s="119">
        <v>12</v>
      </c>
      <c r="N5" s="119">
        <v>13</v>
      </c>
      <c r="O5" s="119">
        <v>14</v>
      </c>
      <c r="P5" s="119">
        <v>15</v>
      </c>
      <c r="Q5" s="119">
        <v>16</v>
      </c>
      <c r="R5" s="119">
        <v>17</v>
      </c>
      <c r="S5" s="119">
        <v>18</v>
      </c>
      <c r="T5" s="119">
        <v>19</v>
      </c>
      <c r="U5" s="119">
        <v>20</v>
      </c>
      <c r="V5" s="119">
        <v>21</v>
      </c>
      <c r="W5" s="119">
        <v>22</v>
      </c>
      <c r="X5" s="119">
        <v>23</v>
      </c>
      <c r="Y5" s="119">
        <v>24</v>
      </c>
      <c r="Z5" s="119">
        <v>25</v>
      </c>
      <c r="AA5" s="119">
        <v>26</v>
      </c>
      <c r="AB5" s="119">
        <v>27</v>
      </c>
      <c r="AC5" s="119">
        <v>28</v>
      </c>
      <c r="AD5" s="119">
        <v>29</v>
      </c>
      <c r="AE5" s="119">
        <v>30</v>
      </c>
      <c r="AF5" s="119">
        <v>31</v>
      </c>
      <c r="AG5" s="119">
        <v>32</v>
      </c>
      <c r="AH5" s="119">
        <v>33</v>
      </c>
      <c r="AI5" s="119">
        <v>34</v>
      </c>
      <c r="AJ5" s="119">
        <v>35</v>
      </c>
      <c r="AK5" s="119">
        <v>36</v>
      </c>
      <c r="AL5" s="119">
        <v>37</v>
      </c>
      <c r="AM5" s="119">
        <v>38</v>
      </c>
      <c r="AN5" s="119">
        <v>39</v>
      </c>
      <c r="AO5" s="119">
        <v>40</v>
      </c>
      <c r="AP5" s="119">
        <v>41</v>
      </c>
      <c r="AQ5" s="119">
        <v>42</v>
      </c>
      <c r="AR5" s="119">
        <v>43</v>
      </c>
      <c r="AS5" s="119">
        <v>44</v>
      </c>
      <c r="AT5" s="61"/>
    </row>
    <row r="6" spans="1:46" ht="32.25" customHeight="1" x14ac:dyDescent="0.25">
      <c r="A6" s="63" t="s">
        <v>251</v>
      </c>
      <c r="B6" s="120">
        <v>96</v>
      </c>
      <c r="C6" s="120">
        <f>96*5</f>
        <v>480</v>
      </c>
      <c r="D6" s="120">
        <v>176</v>
      </c>
      <c r="E6" s="120">
        <f>30*5</f>
        <v>150</v>
      </c>
      <c r="F6" s="120">
        <v>6</v>
      </c>
      <c r="G6" s="120">
        <f>6*50</f>
        <v>300</v>
      </c>
      <c r="H6" s="120">
        <v>0</v>
      </c>
      <c r="I6" s="120">
        <v>0</v>
      </c>
      <c r="J6" s="120">
        <v>0</v>
      </c>
      <c r="K6" s="120">
        <v>0</v>
      </c>
      <c r="L6" s="120">
        <v>0</v>
      </c>
      <c r="M6" s="120">
        <v>6</v>
      </c>
      <c r="N6" s="120">
        <v>0</v>
      </c>
      <c r="O6" s="120">
        <v>1</v>
      </c>
      <c r="P6" s="120">
        <v>0</v>
      </c>
      <c r="Q6" s="120">
        <v>2</v>
      </c>
      <c r="R6" s="120">
        <v>5</v>
      </c>
      <c r="S6" s="120">
        <v>53</v>
      </c>
      <c r="T6" s="120">
        <v>0</v>
      </c>
      <c r="U6" s="120">
        <v>0</v>
      </c>
      <c r="V6" s="120">
        <v>0</v>
      </c>
      <c r="W6" s="120">
        <v>0</v>
      </c>
      <c r="X6" s="120">
        <v>0</v>
      </c>
      <c r="Y6" s="120">
        <v>0</v>
      </c>
      <c r="Z6" s="120">
        <v>0</v>
      </c>
      <c r="AA6" s="120">
        <v>0</v>
      </c>
      <c r="AB6" s="120">
        <v>0</v>
      </c>
      <c r="AC6" s="120">
        <v>5</v>
      </c>
      <c r="AD6" s="120">
        <v>47</v>
      </c>
      <c r="AE6" s="120">
        <f>3*19*5</f>
        <v>285</v>
      </c>
      <c r="AF6" s="121">
        <f>285*40</f>
        <v>11400</v>
      </c>
      <c r="AG6" s="121">
        <v>26</v>
      </c>
      <c r="AH6" s="121">
        <f>6*5*5</f>
        <v>150</v>
      </c>
      <c r="AI6" s="121">
        <f>150*60</f>
        <v>9000</v>
      </c>
      <c r="AJ6" s="120">
        <v>150</v>
      </c>
      <c r="AK6" s="121">
        <f>150*50</f>
        <v>7500</v>
      </c>
      <c r="AL6" s="120">
        <v>0</v>
      </c>
      <c r="AM6" s="120">
        <v>0</v>
      </c>
      <c r="AN6" s="120">
        <v>0</v>
      </c>
      <c r="AO6" s="120">
        <v>622</v>
      </c>
      <c r="AP6" s="120">
        <f>4900+450+9</f>
        <v>5359</v>
      </c>
      <c r="AQ6" s="122">
        <v>0</v>
      </c>
      <c r="AR6" s="122">
        <v>0</v>
      </c>
      <c r="AS6" s="122">
        <v>0</v>
      </c>
      <c r="AT6" s="61"/>
    </row>
    <row r="7" spans="1:46" ht="15.75" x14ac:dyDescent="0.2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9"/>
      <c r="AS7" s="9"/>
      <c r="AT7" s="9"/>
    </row>
    <row r="8" spans="1:46" ht="15.75"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9"/>
      <c r="AS8" s="9"/>
      <c r="AT8" s="9"/>
    </row>
    <row r="9" spans="1:46" ht="15.75" x14ac:dyDescent="0.2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9"/>
      <c r="AS9" s="9"/>
      <c r="AT9" s="9"/>
    </row>
    <row r="10" spans="1:46" ht="15.75"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9"/>
      <c r="AS10" s="9"/>
      <c r="AT10" s="9"/>
    </row>
    <row r="11" spans="1:46" ht="15.75"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9"/>
      <c r="AS11" s="9"/>
      <c r="AT11" s="9"/>
    </row>
    <row r="12" spans="1:46" ht="15.75"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9"/>
      <c r="AS12" s="9"/>
      <c r="AT12" s="9"/>
    </row>
    <row r="13" spans="1:46" ht="15.75"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9"/>
      <c r="AS13" s="9"/>
      <c r="AT13" s="9"/>
    </row>
    <row r="14" spans="1:46" ht="15.75"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9"/>
      <c r="AS14" s="9"/>
      <c r="AT14" s="9"/>
    </row>
    <row r="15" spans="1:46" ht="15.75"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9"/>
      <c r="AS15" s="9"/>
      <c r="AT15" s="9"/>
    </row>
    <row r="16" spans="1:46" ht="15.75"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9"/>
      <c r="AS16" s="9"/>
      <c r="AT16" s="9"/>
    </row>
    <row r="17" spans="1:43" ht="15.7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row>
    <row r="18" spans="1:43" ht="15.7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row>
    <row r="19" spans="1:43" ht="15.7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row>
    <row r="20" spans="1:43" ht="15.7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row>
    <row r="21" spans="1:43" ht="15.7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row>
    <row r="22" spans="1:43" ht="15.7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row>
    <row r="23" spans="1:43" ht="15.7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row>
    <row r="24" spans="1:43" ht="15.7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row>
    <row r="25" spans="1:43" ht="15.7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row>
    <row r="26" spans="1:43" ht="15.7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row>
    <row r="27" spans="1:43" ht="15.7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row>
    <row r="28" spans="1:43" ht="15.7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43" ht="15.7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43" ht="15.7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43" ht="15.7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43" ht="15.7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5.7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5.7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5.7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5.7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5.7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5.7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5.7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5.7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5.7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5.7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5.7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5.7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5.7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5.7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5.7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5.7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5.75"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5.75"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5.75"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5.75"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5.75"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5.75"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5.75"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5.75"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5.75"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5.75"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5.75"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5.75"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5.75"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5.75"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5.75"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5.75"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5.7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5.7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5.7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5.7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5.7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5.7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5.7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5.7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5.7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5.7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5.7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5.7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5.7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5.7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5.7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5.7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5.7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5.7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5.7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5.7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5.7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5.7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5.7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5.7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5.7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5.7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5.7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5.7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5.7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5.7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5.7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5.7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5.7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5.7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5.7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5.7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5.7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5.7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5.7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5.7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5.7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5.7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5.7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5.7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5.7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5.7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5.7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5.7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5.7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5.7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5.7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5.7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5.7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5.7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5.7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5.7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5.7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5.7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5.7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5.7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5.7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5.7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5.7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5.7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5.7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5.7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5.7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5.7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5.7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5.7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5.7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5.7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5.7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5.7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5.7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5.7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5.7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5.7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5.7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5.7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5.7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5.7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5.7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5.7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5.7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5.7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5.7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5.7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5.7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5.7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5.7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5.7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5.7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5.7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5.7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5.7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5.7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5.7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5.7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5.7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5.7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5.7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5.7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5.7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5.7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5.7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5.7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5.7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5.7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5.7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5.7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5.7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5.7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5.7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5.7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5.7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5.7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5.7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5.7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5.7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5.7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5.7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5.7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5.7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5.7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5.7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5.7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5.7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5.7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5.7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5.7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5.7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5.7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5.7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5.7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5.7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5.7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5.7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5.7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5.7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5.7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5.7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5.7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5.7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5.7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5.7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5.7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5.7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5.7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5.7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5.7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5.7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5.7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5.7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5.7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5.7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5.7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5.7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5.7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5.7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5.7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5.7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5.7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5.7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5.7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5.7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5.7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5.7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5.7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5.7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5.7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5.7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5.7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5.7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5.7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5.7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5.7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5.7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5.7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5.7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5.7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5.7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5.7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5.7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5.7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5.7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5.7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5.7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5.7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5.7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5.7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5.7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5.7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5.7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5.7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5.7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5.7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5.7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5.7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5.7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5.7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5.7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5.7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5.7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5.7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5.7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5.7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5.7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5.7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5.7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5.7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5.7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5.7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5.7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5.7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5.7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5.7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5.7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5.7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5.7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5.7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5.7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5.7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5.7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5.7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5.7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5.7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5.7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5.7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5.7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5.7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5.7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5.7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5.7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5.7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5.7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5.7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5.7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5.7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5.7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5.75"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5.75"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5.75"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5.75"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5.75"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5.75"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5.75"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5.75"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5.75"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5.75"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5.75"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5.75"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5.75"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5.75"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5.75"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5.75"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5.75"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5.75"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5.75"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5.75"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5.75"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5.75"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5.75"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5.75"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5.75"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5.75"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5.75"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5.75"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5.75"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5.75"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5.75"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5.75"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5.75"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5.75"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5.75"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5.75"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5.75"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5.75"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5.75"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5.75"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5.75"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5.75"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5.75"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5.75"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5.75"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5.75"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5.75"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5.75"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5.75"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5.75"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5.75"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5.75"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5.75"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5.75"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5.75"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5.75"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5.75"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5.75"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5.75"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5.75"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5.75"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5.75"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5.75"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5.75"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5.75"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5.75"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5.75"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5.75"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5.75"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5.75"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5.75"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5.75"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5.75"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5.75"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5.75"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5.75"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5.75"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5.75"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5.75"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5.75"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5.75"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5.75"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5.75"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5.75"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5.75"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5.75"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5.75"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5.75"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5.75"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5.75"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5.75"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5.75"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5.75"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5.75"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5.75"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5.75"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5.75"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5.75"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5.75"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5.75"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5.75"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5.75"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5.75"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5.75"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5.75"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5.75"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5.75"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5.75"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5.75"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5.75"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5.75"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5.75"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5.75"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5.75"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5.75"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5.75"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5.75"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5.75"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5.75"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5.75"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5.75"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5.75"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5.75"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5.75"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5.75"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5.75"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5.75"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5.75"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5.75"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5.75"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5.75"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5.75"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5.75"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5.75"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5.75"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5.75"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5.75"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5.75"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5.75"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5.75"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5.75"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5.75"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5.75"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5.75"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5.75"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5.75"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5.75"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5.75"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5.75"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5.75"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5.75"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5.75"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5.75"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5.75"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5.75"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5.75"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5.75"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5.75"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5.75"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5.75"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5.75"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5.75"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5.75"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5.75"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5.75"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5.75"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5.75"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5.75"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5.75"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5.75"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5.75"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5.75"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5.75"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5.75"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5.75"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5.75"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5.75"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5.75"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5.75"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5.75"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5.75"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5.75"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5.75"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5.75"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5.75"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5.75"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5.75"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5.75"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5.75"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5.75"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5.75"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5.75"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5.75"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5.75"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5.75"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5.75"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5.75"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5.75"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5.75"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5.75"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5.75"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5.75"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5.75"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5.75"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5.75"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5.75"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5.75"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5.75"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5.75"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5.75"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5.75"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5.75"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5.75"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5.75"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5.75"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5.75"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5.75"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5.75"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5.75"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5.75"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5.75"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5.75"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5.75"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5.75"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5.75"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5.75"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5.75"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5.75"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5.75"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5.75"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5.75"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5.75"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5.75"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5.75"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5.75"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5.75"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5.75"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5.75"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5.75"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5.75"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5.75"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5.75"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5.75"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5.75"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5.75"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5.75"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5.75"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5.75"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5.75"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5.75"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5.75"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5.75"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5.75"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5.75"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5.75"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5.75"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5.75"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5.75"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5.75"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5.75"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5.75"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5.75"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5.75"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5.75"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5.75"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5.75"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5.75"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5.75"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5.75"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5.75"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5.75"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5.75"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5.75"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5.75"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5.75"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5.75"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5.75"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5.75"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5.75"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5.75"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5.75"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5.75"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5.75"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5.75"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5.75"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5.75"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5.75"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5.75"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5.75"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5.75"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5.75"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5.75"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5.75"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5.75"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5.75"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5.75"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5.75"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5.75"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5.75"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5.75"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5.75"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5.75"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5.75"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5.75"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5.75"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5.75"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5.75"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5.75"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5.75"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5.75"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5.75"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5.75"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5.75"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5.75"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5.75"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5.75"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5.75"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5.75"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5.75"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5.75"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5.75"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5.75"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5.75"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5.75"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5.75"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5.75"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5.75"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5.75"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5.75"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5.75"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5.75"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5.75"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5.75"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5.75"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5.75"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5.75"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5.75"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5.75"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5.75"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5.75"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5.75"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5.75"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5.75"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5.75"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5.75"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5.75"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5.75"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5.75"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5.75"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5.75"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5.75"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5.75"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5.75"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5.75"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5.75"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5.75"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5.75"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5.75"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5.75"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5.75"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5.75"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5.75"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5.75"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5.75"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5.75"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5.75"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5.75"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5.75"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5.75"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5.75"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5.75"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5.75"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5.75"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5.75"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5.75"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5.75"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5.75"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5.75"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5.75"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5.75"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5.75"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5.75"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5.75"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5.75"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5.75"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5.75"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5.75"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5.75"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5.75"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5.75"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5.75"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5.75"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5.75"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5.75"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5.75"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5.75"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5.75"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5.75"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5.75"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5.75"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5.75"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5.75"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5.75"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5.75"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5.75"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5.75"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5.75"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5.75"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5.75"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5.75"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5.75"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5.75"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5.75"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5.75"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5.75"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5.75"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5.75"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5.75"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5.75"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5.75"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5.75"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5.75"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5.75"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5.75"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5.75"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5.75"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5.75"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5.75"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5.75"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5.75"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5.75"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5.75"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5.75"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5.75"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5.75"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5.75"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5.75"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5.75"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5.75"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5.75"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5.75"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5.75"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5.75"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5.75"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5.75"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5.75"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5.75"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5.75"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5.75"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5.75"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5.75"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5.75"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5.75"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5.75"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5.75"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5.75"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row r="761" spans="1:43" ht="15.75"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c r="AO761" s="10"/>
      <c r="AP761" s="10"/>
      <c r="AQ761" s="10"/>
    </row>
    <row r="762" spans="1:43" ht="15.75"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c r="AO762" s="10"/>
      <c r="AP762" s="10"/>
      <c r="AQ762" s="10"/>
    </row>
    <row r="763" spans="1:43" ht="15.75"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c r="AO763" s="10"/>
      <c r="AP763" s="10"/>
      <c r="AQ763" s="10"/>
    </row>
    <row r="764" spans="1:43" ht="15.75"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c r="AO764" s="10"/>
      <c r="AP764" s="10"/>
      <c r="AQ764" s="10"/>
    </row>
    <row r="765" spans="1:43" ht="15.75"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c r="AO765" s="10"/>
      <c r="AP765" s="10"/>
      <c r="AQ765" s="10"/>
    </row>
    <row r="766" spans="1:43" ht="15.75"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c r="AO766" s="10"/>
      <c r="AP766" s="10"/>
      <c r="AQ766" s="10"/>
    </row>
    <row r="767" spans="1:43" ht="15.75"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row>
    <row r="768" spans="1:43" ht="15.75"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c r="AO768" s="10"/>
      <c r="AP768" s="10"/>
      <c r="AQ768" s="10"/>
    </row>
    <row r="769" spans="1:43" ht="15.75"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c r="AO769" s="10"/>
      <c r="AP769" s="10"/>
      <c r="AQ769" s="10"/>
    </row>
    <row r="770" spans="1:43" ht="15.75"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c r="AO770" s="10"/>
      <c r="AP770" s="10"/>
      <c r="AQ770" s="10"/>
    </row>
    <row r="771" spans="1:43" ht="15.75"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c r="AO771" s="10"/>
      <c r="AP771" s="10"/>
      <c r="AQ771" s="10"/>
    </row>
    <row r="772" spans="1:43" ht="15.75"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c r="AO772" s="10"/>
      <c r="AP772" s="10"/>
      <c r="AQ772" s="10"/>
    </row>
    <row r="773" spans="1:43" ht="15.75"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c r="AO773" s="10"/>
      <c r="AP773" s="10"/>
      <c r="AQ773" s="10"/>
    </row>
    <row r="774" spans="1:43" ht="15.75"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c r="AO774" s="10"/>
      <c r="AP774" s="10"/>
      <c r="AQ774" s="10"/>
    </row>
    <row r="775" spans="1:43" ht="15.75"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c r="AO775" s="10"/>
      <c r="AP775" s="10"/>
      <c r="AQ775" s="10"/>
    </row>
    <row r="776" spans="1:43" ht="15.75"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c r="AO776" s="10"/>
      <c r="AP776" s="10"/>
      <c r="AQ776" s="10"/>
    </row>
    <row r="777" spans="1:43" ht="15.75"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c r="AO777" s="10"/>
      <c r="AP777" s="10"/>
      <c r="AQ777" s="10"/>
    </row>
    <row r="778" spans="1:43" ht="15.75"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c r="AO778" s="10"/>
      <c r="AP778" s="10"/>
      <c r="AQ778" s="10"/>
    </row>
    <row r="779" spans="1:43" ht="15.75"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c r="AO779" s="10"/>
      <c r="AP779" s="10"/>
      <c r="AQ779" s="10"/>
    </row>
    <row r="780" spans="1:43" ht="15.75"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c r="AO780" s="10"/>
      <c r="AP780" s="10"/>
      <c r="AQ780" s="10"/>
    </row>
    <row r="781" spans="1:43" ht="15.75"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c r="AO781" s="10"/>
      <c r="AP781" s="10"/>
      <c r="AQ781" s="10"/>
    </row>
    <row r="782" spans="1:43" ht="15.75"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c r="AO782" s="10"/>
      <c r="AP782" s="10"/>
      <c r="AQ782" s="10"/>
    </row>
    <row r="783" spans="1:43" ht="15.75"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c r="AO783" s="10"/>
      <c r="AP783" s="10"/>
      <c r="AQ783" s="10"/>
    </row>
    <row r="784" spans="1:43" ht="15.75"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c r="AO784" s="10"/>
      <c r="AP784" s="10"/>
      <c r="AQ784" s="10"/>
    </row>
    <row r="785" spans="1:43" ht="15.75"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c r="AO785" s="10"/>
      <c r="AP785" s="10"/>
      <c r="AQ785" s="10"/>
    </row>
    <row r="786" spans="1:43" ht="15.75"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c r="AO786" s="10"/>
      <c r="AP786" s="10"/>
      <c r="AQ786" s="10"/>
    </row>
    <row r="787" spans="1:43" ht="15.75"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c r="AO787" s="10"/>
      <c r="AP787" s="10"/>
      <c r="AQ787" s="10"/>
    </row>
    <row r="788" spans="1:43" ht="15.75"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c r="AO788" s="10"/>
      <c r="AP788" s="10"/>
      <c r="AQ788" s="10"/>
    </row>
    <row r="789" spans="1:43" ht="15.75"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c r="AO789" s="10"/>
      <c r="AP789" s="10"/>
      <c r="AQ789" s="10"/>
    </row>
    <row r="790" spans="1:43" ht="15.75"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c r="AO790" s="10"/>
      <c r="AP790" s="10"/>
      <c r="AQ790" s="10"/>
    </row>
    <row r="791" spans="1:43" ht="15.75"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c r="AO791" s="10"/>
      <c r="AP791" s="10"/>
      <c r="AQ791" s="10"/>
    </row>
    <row r="792" spans="1:43" ht="15.75"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c r="AO792" s="10"/>
      <c r="AP792" s="10"/>
      <c r="AQ792" s="10"/>
    </row>
    <row r="793" spans="1:43" ht="15.75"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c r="AO793" s="10"/>
      <c r="AP793" s="10"/>
      <c r="AQ793" s="10"/>
    </row>
    <row r="794" spans="1:43" ht="15.75"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c r="AO794" s="10"/>
      <c r="AP794" s="10"/>
      <c r="AQ794" s="10"/>
    </row>
    <row r="795" spans="1:43" ht="15.75"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c r="AO795" s="10"/>
      <c r="AP795" s="10"/>
      <c r="AQ795" s="10"/>
    </row>
    <row r="796" spans="1:43" ht="15.75"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c r="AO796" s="10"/>
      <c r="AP796" s="10"/>
      <c r="AQ796" s="10"/>
    </row>
    <row r="797" spans="1:43" ht="15.75"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c r="AO797" s="10"/>
      <c r="AP797" s="10"/>
      <c r="AQ797" s="10"/>
    </row>
    <row r="798" spans="1:43" ht="15.75"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c r="AO798" s="10"/>
      <c r="AP798" s="10"/>
      <c r="AQ798" s="10"/>
    </row>
    <row r="799" spans="1:43" ht="15.75"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c r="AO799" s="10"/>
      <c r="AP799" s="10"/>
      <c r="AQ799" s="10"/>
    </row>
    <row r="800" spans="1:43" ht="15.75"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c r="AO800" s="10"/>
      <c r="AP800" s="10"/>
      <c r="AQ800" s="10"/>
    </row>
    <row r="801" spans="1:43" ht="15.75"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c r="AO801" s="10"/>
      <c r="AP801" s="10"/>
      <c r="AQ801" s="10"/>
    </row>
    <row r="802" spans="1:43" ht="15.75"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c r="AO802" s="10"/>
      <c r="AP802" s="10"/>
      <c r="AQ802" s="10"/>
    </row>
    <row r="803" spans="1:43" ht="15.75"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c r="AO803" s="10"/>
      <c r="AP803" s="10"/>
      <c r="AQ803" s="10"/>
    </row>
    <row r="804" spans="1:43" ht="15.75"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row>
    <row r="805" spans="1:43" ht="15.75"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c r="AO805" s="10"/>
      <c r="AP805" s="10"/>
      <c r="AQ805" s="10"/>
    </row>
    <row r="806" spans="1:43" ht="15.75"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c r="AO806" s="10"/>
      <c r="AP806" s="10"/>
      <c r="AQ806" s="10"/>
    </row>
    <row r="807" spans="1:43" ht="15.75"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c r="AO807" s="10"/>
      <c r="AP807" s="10"/>
      <c r="AQ807" s="10"/>
    </row>
    <row r="808" spans="1:43" ht="15.75"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c r="AO808" s="10"/>
      <c r="AP808" s="10"/>
      <c r="AQ808" s="10"/>
    </row>
    <row r="809" spans="1:43" ht="15.75"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c r="AO809" s="10"/>
      <c r="AP809" s="10"/>
      <c r="AQ809" s="10"/>
    </row>
    <row r="810" spans="1:43" ht="15.75"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c r="AO810" s="10"/>
      <c r="AP810" s="10"/>
      <c r="AQ810" s="10"/>
    </row>
    <row r="811" spans="1:43" ht="15.75"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row>
    <row r="812" spans="1:43" ht="15.75"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c r="AO812" s="10"/>
      <c r="AP812" s="10"/>
      <c r="AQ812" s="10"/>
    </row>
    <row r="813" spans="1:43" ht="15.75"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c r="AO813" s="10"/>
      <c r="AP813" s="10"/>
      <c r="AQ813" s="10"/>
    </row>
    <row r="814" spans="1:43" ht="15.75"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c r="AO814" s="10"/>
      <c r="AP814" s="10"/>
      <c r="AQ814" s="10"/>
    </row>
    <row r="815" spans="1:43" ht="15.75"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c r="AO815" s="10"/>
      <c r="AP815" s="10"/>
      <c r="AQ815" s="10"/>
    </row>
    <row r="816" spans="1:43" ht="15.75"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c r="AO816" s="10"/>
      <c r="AP816" s="10"/>
      <c r="AQ816" s="10"/>
    </row>
    <row r="817" spans="1:43" ht="15.75"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c r="AO817" s="10"/>
      <c r="AP817" s="10"/>
      <c r="AQ817" s="10"/>
    </row>
    <row r="818" spans="1:43" ht="15.75"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c r="AO818" s="10"/>
      <c r="AP818" s="10"/>
      <c r="AQ818" s="10"/>
    </row>
    <row r="819" spans="1:43" ht="15.75"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c r="AO819" s="10"/>
      <c r="AP819" s="10"/>
      <c r="AQ819" s="10"/>
    </row>
    <row r="820" spans="1:43" ht="15.75"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c r="AO820" s="10"/>
      <c r="AP820" s="10"/>
      <c r="AQ820" s="10"/>
    </row>
    <row r="821" spans="1:43" ht="15.75"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row>
    <row r="822" spans="1:43" ht="15.75"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c r="AO822" s="10"/>
      <c r="AP822" s="10"/>
      <c r="AQ822" s="10"/>
    </row>
    <row r="823" spans="1:43" ht="15.75"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c r="AO823" s="10"/>
      <c r="AP823" s="10"/>
      <c r="AQ823" s="10"/>
    </row>
    <row r="824" spans="1:43" ht="15.75"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c r="AO824" s="10"/>
      <c r="AP824" s="10"/>
      <c r="AQ824" s="10"/>
    </row>
    <row r="825" spans="1:43" ht="15.75"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c r="AO825" s="10"/>
      <c r="AP825" s="10"/>
      <c r="AQ825" s="10"/>
    </row>
    <row r="826" spans="1:43" ht="15.75"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c r="AO826" s="10"/>
      <c r="AP826" s="10"/>
      <c r="AQ826" s="10"/>
    </row>
    <row r="827" spans="1:43" ht="15.75"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c r="AO827" s="10"/>
      <c r="AP827" s="10"/>
      <c r="AQ827" s="10"/>
    </row>
    <row r="828" spans="1:43" ht="15.75"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row>
    <row r="829" spans="1:43" ht="15.75"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c r="AO829" s="10"/>
      <c r="AP829" s="10"/>
      <c r="AQ829" s="10"/>
    </row>
    <row r="830" spans="1:43" ht="15.75"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c r="AO830" s="10"/>
      <c r="AP830" s="10"/>
      <c r="AQ830" s="10"/>
    </row>
    <row r="831" spans="1:43" ht="15.75"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c r="AO831" s="10"/>
      <c r="AP831" s="10"/>
      <c r="AQ831" s="10"/>
    </row>
    <row r="832" spans="1:43" ht="15.75"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c r="AO832" s="10"/>
      <c r="AP832" s="10"/>
      <c r="AQ832" s="10"/>
    </row>
    <row r="833" spans="1:43" ht="15.75"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c r="AO833" s="10"/>
      <c r="AP833" s="10"/>
      <c r="AQ833" s="10"/>
    </row>
    <row r="834" spans="1:43" ht="15.75"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c r="AO834" s="10"/>
      <c r="AP834" s="10"/>
      <c r="AQ834" s="10"/>
    </row>
    <row r="835" spans="1:43" ht="15.75"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c r="AO835" s="10"/>
      <c r="AP835" s="10"/>
      <c r="AQ835" s="10"/>
    </row>
    <row r="836" spans="1:43" ht="15.75"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c r="AO836" s="10"/>
      <c r="AP836" s="10"/>
      <c r="AQ836" s="10"/>
    </row>
    <row r="837" spans="1:43" ht="15.75"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c r="AO837" s="10"/>
      <c r="AP837" s="10"/>
      <c r="AQ837" s="10"/>
    </row>
    <row r="838" spans="1:43" ht="15.75"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c r="AO838" s="10"/>
      <c r="AP838" s="10"/>
      <c r="AQ838" s="10"/>
    </row>
    <row r="839" spans="1:43" ht="15.75"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c r="AO839" s="10"/>
      <c r="AP839" s="10"/>
      <c r="AQ839" s="10"/>
    </row>
    <row r="840" spans="1:43" ht="15.75"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c r="AO840" s="10"/>
      <c r="AP840" s="10"/>
      <c r="AQ840" s="10"/>
    </row>
    <row r="841" spans="1:43" ht="15.75"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c r="AO841" s="10"/>
      <c r="AP841" s="10"/>
      <c r="AQ841" s="10"/>
    </row>
    <row r="842" spans="1:43" ht="15.75"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c r="AO842" s="10"/>
      <c r="AP842" s="10"/>
      <c r="AQ842" s="10"/>
    </row>
    <row r="843" spans="1:43" ht="15.75"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c r="AO843" s="10"/>
      <c r="AP843" s="10"/>
      <c r="AQ843" s="10"/>
    </row>
    <row r="844" spans="1:43" ht="15.75"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c r="AO844" s="10"/>
      <c r="AP844" s="10"/>
      <c r="AQ844" s="10"/>
    </row>
    <row r="845" spans="1:43" ht="15.75"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c r="AO845" s="10"/>
      <c r="AP845" s="10"/>
      <c r="AQ845" s="10"/>
    </row>
    <row r="846" spans="1:43" ht="15.75"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c r="AO846" s="10"/>
      <c r="AP846" s="10"/>
      <c r="AQ846" s="10"/>
    </row>
    <row r="847" spans="1:43" ht="15.75"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c r="AO847" s="10"/>
      <c r="AP847" s="10"/>
      <c r="AQ847" s="10"/>
    </row>
    <row r="848" spans="1:43" ht="15.75"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c r="AO848" s="10"/>
      <c r="AP848" s="10"/>
      <c r="AQ848" s="10"/>
    </row>
    <row r="849" spans="1:43" ht="15.75"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c r="AO849" s="10"/>
      <c r="AP849" s="10"/>
      <c r="AQ849" s="10"/>
    </row>
    <row r="850" spans="1:43" ht="15.75"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c r="AO850" s="10"/>
      <c r="AP850" s="10"/>
      <c r="AQ850" s="10"/>
    </row>
    <row r="851" spans="1:43" ht="15.75"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c r="AO851" s="10"/>
      <c r="AP851" s="10"/>
      <c r="AQ851" s="10"/>
    </row>
    <row r="852" spans="1:43" ht="15.75"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c r="AO852" s="10"/>
      <c r="AP852" s="10"/>
      <c r="AQ852" s="10"/>
    </row>
    <row r="853" spans="1:43" ht="15.75"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c r="AO853" s="10"/>
      <c r="AP853" s="10"/>
      <c r="AQ853" s="10"/>
    </row>
    <row r="854" spans="1:43" ht="15.75"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c r="AO854" s="10"/>
      <c r="AP854" s="10"/>
      <c r="AQ854" s="10"/>
    </row>
    <row r="855" spans="1:43" ht="15.75"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c r="AO855" s="10"/>
      <c r="AP855" s="10"/>
      <c r="AQ855" s="10"/>
    </row>
    <row r="856" spans="1:43" ht="15.75"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c r="AO856" s="10"/>
      <c r="AP856" s="10"/>
      <c r="AQ856" s="10"/>
    </row>
    <row r="857" spans="1:43" ht="15.75"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c r="AO857" s="10"/>
      <c r="AP857" s="10"/>
      <c r="AQ857" s="10"/>
    </row>
    <row r="858" spans="1:43" ht="15.75"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c r="AO858" s="10"/>
      <c r="AP858" s="10"/>
      <c r="AQ858" s="10"/>
    </row>
    <row r="859" spans="1:43" ht="15.75"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c r="AO859" s="10"/>
      <c r="AP859" s="10"/>
      <c r="AQ859" s="10"/>
    </row>
    <row r="860" spans="1:43" ht="15.75"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c r="AO860" s="10"/>
      <c r="AP860" s="10"/>
      <c r="AQ860" s="10"/>
    </row>
    <row r="861" spans="1:43" ht="15.75"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c r="AO861" s="10"/>
      <c r="AP861" s="10"/>
      <c r="AQ861" s="10"/>
    </row>
    <row r="862" spans="1:43" ht="15.75"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c r="AO862" s="10"/>
      <c r="AP862" s="10"/>
      <c r="AQ862" s="10"/>
    </row>
    <row r="863" spans="1:43" ht="15.75"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c r="AO863" s="10"/>
      <c r="AP863" s="10"/>
      <c r="AQ863" s="10"/>
    </row>
    <row r="864" spans="1:43" ht="15.75"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c r="AO864" s="10"/>
      <c r="AP864" s="10"/>
      <c r="AQ864" s="10"/>
    </row>
    <row r="865" spans="1:43" ht="15.75"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c r="AO865" s="10"/>
      <c r="AP865" s="10"/>
      <c r="AQ865" s="10"/>
    </row>
    <row r="866" spans="1:43" ht="15.75"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c r="AO866" s="10"/>
      <c r="AP866" s="10"/>
      <c r="AQ866" s="10"/>
    </row>
    <row r="867" spans="1:43" ht="15.75"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c r="AO867" s="10"/>
      <c r="AP867" s="10"/>
      <c r="AQ867" s="10"/>
    </row>
    <row r="868" spans="1:43" ht="15.75"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c r="AO868" s="10"/>
      <c r="AP868" s="10"/>
      <c r="AQ868" s="10"/>
    </row>
    <row r="869" spans="1:43" ht="15.75"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c r="AO869" s="10"/>
      <c r="AP869" s="10"/>
      <c r="AQ869" s="10"/>
    </row>
    <row r="870" spans="1:43" ht="15.75"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c r="AO870" s="10"/>
      <c r="AP870" s="10"/>
      <c r="AQ870" s="10"/>
    </row>
    <row r="871" spans="1:43" ht="15.75"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c r="AO871" s="10"/>
      <c r="AP871" s="10"/>
      <c r="AQ871" s="10"/>
    </row>
    <row r="872" spans="1:43" ht="15.75"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c r="AO872" s="10"/>
      <c r="AP872" s="10"/>
      <c r="AQ872" s="10"/>
    </row>
    <row r="873" spans="1:43" ht="15.75"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c r="AO873" s="10"/>
      <c r="AP873" s="10"/>
      <c r="AQ873" s="10"/>
    </row>
    <row r="874" spans="1:43" ht="15.75"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c r="AO874" s="10"/>
      <c r="AP874" s="10"/>
      <c r="AQ874" s="10"/>
    </row>
    <row r="875" spans="1:43" ht="15.75"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c r="AO875" s="10"/>
      <c r="AP875" s="10"/>
      <c r="AQ875" s="10"/>
    </row>
    <row r="876" spans="1:43" ht="15.75"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c r="AO876" s="10"/>
      <c r="AP876" s="10"/>
      <c r="AQ876" s="10"/>
    </row>
    <row r="877" spans="1:43" ht="15.75"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c r="AO877" s="10"/>
      <c r="AP877" s="10"/>
      <c r="AQ877" s="10"/>
    </row>
    <row r="878" spans="1:43" ht="15.75"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c r="AO878" s="10"/>
      <c r="AP878" s="10"/>
      <c r="AQ878" s="10"/>
    </row>
    <row r="879" spans="1:43" ht="15.75"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c r="AO879" s="10"/>
      <c r="AP879" s="10"/>
      <c r="AQ879" s="10"/>
    </row>
    <row r="880" spans="1:43" ht="15.75"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c r="AO880" s="10"/>
      <c r="AP880" s="10"/>
      <c r="AQ880" s="10"/>
    </row>
    <row r="881" spans="1:43" ht="15.75"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c r="AO881" s="10"/>
      <c r="AP881" s="10"/>
      <c r="AQ881" s="10"/>
    </row>
    <row r="882" spans="1:43" ht="15.75"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c r="AO882" s="10"/>
      <c r="AP882" s="10"/>
      <c r="AQ882" s="10"/>
    </row>
    <row r="883" spans="1:43" ht="15.75"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c r="AO883" s="10"/>
      <c r="AP883" s="10"/>
      <c r="AQ883" s="10"/>
    </row>
    <row r="884" spans="1:43" ht="15.75"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c r="AO884" s="10"/>
      <c r="AP884" s="10"/>
      <c r="AQ884" s="10"/>
    </row>
    <row r="885" spans="1:43" ht="15.75"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c r="AO885" s="10"/>
      <c r="AP885" s="10"/>
      <c r="AQ885" s="10"/>
    </row>
    <row r="886" spans="1:43" ht="15.75"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c r="AO886" s="10"/>
      <c r="AP886" s="10"/>
      <c r="AQ886" s="10"/>
    </row>
    <row r="887" spans="1:43" ht="15.75"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c r="AO887" s="10"/>
      <c r="AP887" s="10"/>
      <c r="AQ887" s="10"/>
    </row>
    <row r="888" spans="1:43" ht="15.75"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c r="AO888" s="10"/>
      <c r="AP888" s="10"/>
      <c r="AQ888" s="10"/>
    </row>
    <row r="889" spans="1:43" ht="15.75"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c r="AO889" s="10"/>
      <c r="AP889" s="10"/>
      <c r="AQ889" s="10"/>
    </row>
    <row r="890" spans="1:43" ht="15.75"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c r="AO890" s="10"/>
      <c r="AP890" s="10"/>
      <c r="AQ890" s="10"/>
    </row>
    <row r="891" spans="1:43" ht="15.75"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c r="AO891" s="10"/>
      <c r="AP891" s="10"/>
      <c r="AQ891" s="10"/>
    </row>
    <row r="892" spans="1:43" ht="15.75"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c r="AO892" s="10"/>
      <c r="AP892" s="10"/>
      <c r="AQ892" s="10"/>
    </row>
    <row r="893" spans="1:43" ht="15.75"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c r="AO893" s="10"/>
      <c r="AP893" s="10"/>
      <c r="AQ893" s="10"/>
    </row>
    <row r="894" spans="1:43" ht="15.75"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c r="AO894" s="10"/>
      <c r="AP894" s="10"/>
      <c r="AQ894" s="10"/>
    </row>
    <row r="895" spans="1:43" ht="15.75"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c r="AO895" s="10"/>
      <c r="AP895" s="10"/>
      <c r="AQ895" s="10"/>
    </row>
    <row r="896" spans="1:43" ht="15.75"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c r="AO896" s="10"/>
      <c r="AP896" s="10"/>
      <c r="AQ896" s="10"/>
    </row>
    <row r="897" spans="1:43" ht="15.75"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c r="AO897" s="10"/>
      <c r="AP897" s="10"/>
      <c r="AQ897" s="10"/>
    </row>
    <row r="898" spans="1:43" ht="15.75"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c r="AO898" s="10"/>
      <c r="AP898" s="10"/>
      <c r="AQ898" s="10"/>
    </row>
    <row r="899" spans="1:43" ht="15.75"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c r="AO899" s="10"/>
      <c r="AP899" s="10"/>
      <c r="AQ899" s="10"/>
    </row>
    <row r="900" spans="1:43" ht="15.75"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c r="AO900" s="10"/>
      <c r="AP900" s="10"/>
      <c r="AQ900" s="10"/>
    </row>
    <row r="901" spans="1:43" ht="15.75"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c r="AO901" s="10"/>
      <c r="AP901" s="10"/>
      <c r="AQ901" s="10"/>
    </row>
    <row r="902" spans="1:43" ht="15.75"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c r="AO902" s="10"/>
      <c r="AP902" s="10"/>
      <c r="AQ902" s="10"/>
    </row>
    <row r="903" spans="1:43" ht="15.75"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c r="AO903" s="10"/>
      <c r="AP903" s="10"/>
      <c r="AQ903" s="10"/>
    </row>
    <row r="904" spans="1:43" ht="15.75"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c r="AO904" s="10"/>
      <c r="AP904" s="10"/>
      <c r="AQ904" s="10"/>
    </row>
    <row r="905" spans="1:43" ht="15.75"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c r="AO905" s="10"/>
      <c r="AP905" s="10"/>
      <c r="AQ905" s="10"/>
    </row>
    <row r="906" spans="1:43" ht="15.75"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c r="AO906" s="10"/>
      <c r="AP906" s="10"/>
      <c r="AQ906" s="10"/>
    </row>
    <row r="907" spans="1:43" ht="15.75"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c r="AO907" s="10"/>
      <c r="AP907" s="10"/>
      <c r="AQ907" s="10"/>
    </row>
    <row r="908" spans="1:43" ht="15.75"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c r="AO908" s="10"/>
      <c r="AP908" s="10"/>
      <c r="AQ908" s="10"/>
    </row>
    <row r="909" spans="1:43" ht="15.75"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c r="AO909" s="10"/>
      <c r="AP909" s="10"/>
      <c r="AQ909" s="10"/>
    </row>
    <row r="910" spans="1:43" ht="15.75"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c r="AO910" s="10"/>
      <c r="AP910" s="10"/>
      <c r="AQ910" s="10"/>
    </row>
    <row r="911" spans="1:43" ht="15.75"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c r="AO911" s="10"/>
      <c r="AP911" s="10"/>
      <c r="AQ911" s="10"/>
    </row>
    <row r="912" spans="1:43" ht="15.75"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c r="AO912" s="10"/>
      <c r="AP912" s="10"/>
      <c r="AQ912" s="10"/>
    </row>
    <row r="913" spans="1:43" ht="15.75"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c r="AO913" s="10"/>
      <c r="AP913" s="10"/>
      <c r="AQ913" s="10"/>
    </row>
    <row r="914" spans="1:43" ht="15.75"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c r="AO914" s="10"/>
      <c r="AP914" s="10"/>
      <c r="AQ914" s="10"/>
    </row>
    <row r="915" spans="1:43" ht="15.75"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c r="AO915" s="10"/>
      <c r="AP915" s="10"/>
      <c r="AQ915" s="10"/>
    </row>
    <row r="916" spans="1:43" ht="15.75"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c r="AO916" s="10"/>
      <c r="AP916" s="10"/>
      <c r="AQ916" s="10"/>
    </row>
    <row r="917" spans="1:43" ht="15.75"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c r="AO917" s="10"/>
      <c r="AP917" s="10"/>
      <c r="AQ917" s="10"/>
    </row>
    <row r="918" spans="1:43" ht="15.75"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c r="AO918" s="10"/>
      <c r="AP918" s="10"/>
      <c r="AQ918" s="10"/>
    </row>
    <row r="919" spans="1:43" ht="15.75"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c r="AO919" s="10"/>
      <c r="AP919" s="10"/>
      <c r="AQ919" s="10"/>
    </row>
    <row r="920" spans="1:43" ht="15.75"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c r="AO920" s="10"/>
      <c r="AP920" s="10"/>
      <c r="AQ920" s="10"/>
    </row>
    <row r="921" spans="1:43" ht="15.75"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c r="AO921" s="10"/>
      <c r="AP921" s="10"/>
      <c r="AQ921" s="10"/>
    </row>
    <row r="922" spans="1:43" ht="15.75"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c r="AO922" s="10"/>
      <c r="AP922" s="10"/>
      <c r="AQ922" s="10"/>
    </row>
    <row r="923" spans="1:43" ht="15.75"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c r="AO923" s="10"/>
      <c r="AP923" s="10"/>
      <c r="AQ923" s="10"/>
    </row>
    <row r="924" spans="1:43" ht="15.75"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c r="AO924" s="10"/>
      <c r="AP924" s="10"/>
      <c r="AQ924" s="10"/>
    </row>
    <row r="925" spans="1:43" ht="15.75"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c r="AO925" s="10"/>
      <c r="AP925" s="10"/>
      <c r="AQ925" s="10"/>
    </row>
    <row r="926" spans="1:43" ht="15.75"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c r="AO926" s="10"/>
      <c r="AP926" s="10"/>
      <c r="AQ926" s="10"/>
    </row>
    <row r="927" spans="1:43" ht="15.75"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c r="AO927" s="10"/>
      <c r="AP927" s="10"/>
      <c r="AQ927" s="10"/>
    </row>
    <row r="928" spans="1:43" ht="15.75"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c r="AO928" s="10"/>
      <c r="AP928" s="10"/>
      <c r="AQ928" s="10"/>
    </row>
    <row r="929" spans="1:43" ht="15.75"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c r="AO929" s="10"/>
      <c r="AP929" s="10"/>
      <c r="AQ929" s="10"/>
    </row>
  </sheetData>
  <mergeCells count="20">
    <mergeCell ref="Z2:AB2"/>
    <mergeCell ref="D2:E2"/>
    <mergeCell ref="R2:S2"/>
    <mergeCell ref="L2:M2"/>
    <mergeCell ref="A1:AT1"/>
    <mergeCell ref="AE2:AG2"/>
    <mergeCell ref="AH2:AI2"/>
    <mergeCell ref="AJ2:AK2"/>
    <mergeCell ref="AC2:AD2"/>
    <mergeCell ref="AQ2:AS2"/>
    <mergeCell ref="AO2:AP2"/>
    <mergeCell ref="AL2:AN2"/>
    <mergeCell ref="A2:A5"/>
    <mergeCell ref="B2:C2"/>
    <mergeCell ref="N2:O2"/>
    <mergeCell ref="P2:Q2"/>
    <mergeCell ref="F2:H2"/>
    <mergeCell ref="I2:K2"/>
    <mergeCell ref="T2:V2"/>
    <mergeCell ref="W2:Y2"/>
  </mergeCells>
  <pageMargins left="0.2" right="0.25" top="0.75" bottom="0.75" header="0.3" footer="0.3"/>
  <pageSetup paperSize="9" scale="4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topLeftCell="A4" workbookViewId="0">
      <selection activeCell="Q8" sqref="Q8"/>
    </sheetView>
  </sheetViews>
  <sheetFormatPr defaultRowHeight="15" x14ac:dyDescent="0.25"/>
  <cols>
    <col min="1" max="1" width="8.140625" customWidth="1"/>
    <col min="3" max="3" width="8.5703125" customWidth="1"/>
    <col min="4" max="4" width="8.42578125" customWidth="1"/>
    <col min="5" max="5" width="7" customWidth="1"/>
    <col min="6" max="6" width="7.7109375" customWidth="1"/>
    <col min="7" max="7" width="7.85546875" customWidth="1"/>
    <col min="8" max="8" width="8.140625" customWidth="1"/>
    <col min="9" max="9" width="6.85546875" customWidth="1"/>
    <col min="11" max="11" width="6.7109375" customWidth="1"/>
    <col min="12" max="12" width="8.7109375" customWidth="1"/>
    <col min="13" max="13" width="6.85546875" customWidth="1"/>
    <col min="14" max="14" width="8.42578125" customWidth="1"/>
    <col min="15" max="15" width="10" customWidth="1"/>
    <col min="16" max="16" width="7.42578125" customWidth="1"/>
    <col min="18" max="18" width="10.140625" customWidth="1"/>
    <col min="19" max="19" width="7.42578125" customWidth="1"/>
    <col min="20" max="20" width="8.85546875" customWidth="1"/>
    <col min="21" max="21" width="9.140625" customWidth="1"/>
    <col min="22" max="22" width="9" customWidth="1"/>
    <col min="23" max="23" width="8.140625" customWidth="1"/>
    <col min="24" max="24" width="7.85546875" customWidth="1"/>
  </cols>
  <sheetData>
    <row r="1" spans="1:24" ht="153.75" customHeight="1" x14ac:dyDescent="0.25">
      <c r="A1" s="85" t="s">
        <v>273</v>
      </c>
      <c r="B1" s="85"/>
      <c r="C1" s="85"/>
      <c r="D1" s="85"/>
      <c r="E1" s="85"/>
      <c r="F1" s="85"/>
      <c r="G1" s="85"/>
      <c r="H1" s="85"/>
      <c r="I1" s="85"/>
      <c r="J1" s="85"/>
      <c r="K1" s="85"/>
      <c r="L1" s="85"/>
      <c r="M1" s="85"/>
      <c r="N1" s="85"/>
      <c r="O1" s="85"/>
      <c r="P1" s="85"/>
      <c r="Q1" s="85"/>
      <c r="R1" s="85"/>
      <c r="S1" s="85"/>
      <c r="T1" s="85"/>
      <c r="U1" s="85"/>
      <c r="V1" s="85"/>
      <c r="W1" s="85"/>
      <c r="X1" s="85"/>
    </row>
    <row r="2" spans="1:24" ht="111.75" customHeight="1" x14ac:dyDescent="0.25">
      <c r="A2" s="86" t="s">
        <v>84</v>
      </c>
      <c r="B2" s="71" t="s">
        <v>155</v>
      </c>
      <c r="C2" s="87"/>
      <c r="D2" s="124" t="s">
        <v>156</v>
      </c>
      <c r="E2" s="124"/>
      <c r="F2" s="124"/>
      <c r="G2" s="124"/>
      <c r="H2" s="60" t="s">
        <v>157</v>
      </c>
      <c r="I2" s="71" t="s">
        <v>158</v>
      </c>
      <c r="J2" s="87"/>
      <c r="K2" s="71" t="s">
        <v>159</v>
      </c>
      <c r="L2" s="87"/>
      <c r="M2" s="71" t="s">
        <v>160</v>
      </c>
      <c r="N2" s="71"/>
      <c r="O2" s="71"/>
      <c r="P2" s="71" t="s">
        <v>161</v>
      </c>
      <c r="Q2" s="87"/>
      <c r="R2" s="71" t="s">
        <v>162</v>
      </c>
      <c r="S2" s="71"/>
      <c r="T2" s="71"/>
      <c r="U2" s="71"/>
      <c r="V2" s="125"/>
      <c r="W2" s="125"/>
    </row>
    <row r="3" spans="1:24" ht="26.25" customHeight="1" x14ac:dyDescent="0.25">
      <c r="A3" s="86"/>
      <c r="B3" s="72" t="s">
        <v>106</v>
      </c>
      <c r="C3" s="72" t="s">
        <v>78</v>
      </c>
      <c r="D3" s="71" t="s">
        <v>163</v>
      </c>
      <c r="E3" s="71"/>
      <c r="F3" s="71" t="s">
        <v>164</v>
      </c>
      <c r="G3" s="71"/>
      <c r="H3" s="72" t="s">
        <v>165</v>
      </c>
      <c r="I3" s="72" t="s">
        <v>106</v>
      </c>
      <c r="J3" s="72" t="s">
        <v>166</v>
      </c>
      <c r="K3" s="72" t="s">
        <v>106</v>
      </c>
      <c r="L3" s="72" t="s">
        <v>78</v>
      </c>
      <c r="M3" s="72" t="s">
        <v>106</v>
      </c>
      <c r="N3" s="72" t="s">
        <v>167</v>
      </c>
      <c r="O3" s="72" t="s">
        <v>168</v>
      </c>
      <c r="P3" s="72" t="s">
        <v>106</v>
      </c>
      <c r="Q3" s="72" t="s">
        <v>78</v>
      </c>
      <c r="R3" s="72" t="s">
        <v>169</v>
      </c>
      <c r="S3" s="72" t="s">
        <v>170</v>
      </c>
      <c r="T3" s="72" t="s">
        <v>171</v>
      </c>
      <c r="U3" s="72" t="s">
        <v>172</v>
      </c>
    </row>
    <row r="4" spans="1:24" ht="112.5" customHeight="1" x14ac:dyDescent="0.25">
      <c r="A4" s="86"/>
      <c r="B4" s="72"/>
      <c r="C4" s="72"/>
      <c r="D4" s="51" t="s">
        <v>6</v>
      </c>
      <c r="E4" s="51" t="s">
        <v>173</v>
      </c>
      <c r="F4" s="51" t="s">
        <v>6</v>
      </c>
      <c r="G4" s="51" t="s">
        <v>173</v>
      </c>
      <c r="H4" s="72" t="s">
        <v>174</v>
      </c>
      <c r="I4" s="72"/>
      <c r="J4" s="72"/>
      <c r="K4" s="72"/>
      <c r="L4" s="72"/>
      <c r="M4" s="72"/>
      <c r="N4" s="72"/>
      <c r="O4" s="72"/>
      <c r="P4" s="72"/>
      <c r="Q4" s="72"/>
      <c r="R4" s="72"/>
      <c r="S4" s="72"/>
      <c r="T4" s="72"/>
      <c r="U4" s="72"/>
    </row>
    <row r="5" spans="1:24" ht="36" customHeight="1" x14ac:dyDescent="0.25">
      <c r="A5" s="86"/>
      <c r="B5" s="11" t="s">
        <v>53</v>
      </c>
      <c r="C5" s="11" t="s">
        <v>24</v>
      </c>
      <c r="D5" s="11" t="s">
        <v>53</v>
      </c>
      <c r="E5" s="11" t="s">
        <v>24</v>
      </c>
      <c r="F5" s="11" t="s">
        <v>53</v>
      </c>
      <c r="G5" s="11" t="s">
        <v>24</v>
      </c>
      <c r="H5" s="13" t="s">
        <v>18</v>
      </c>
      <c r="I5" s="11" t="s">
        <v>53</v>
      </c>
      <c r="J5" s="11" t="s">
        <v>24</v>
      </c>
      <c r="K5" s="11" t="s">
        <v>53</v>
      </c>
      <c r="L5" s="11" t="s">
        <v>24</v>
      </c>
      <c r="M5" s="11" t="s">
        <v>53</v>
      </c>
      <c r="N5" s="11" t="s">
        <v>24</v>
      </c>
      <c r="O5" s="11" t="s">
        <v>24</v>
      </c>
      <c r="P5" s="11" t="s">
        <v>53</v>
      </c>
      <c r="Q5" s="11" t="s">
        <v>24</v>
      </c>
      <c r="R5" s="11" t="s">
        <v>53</v>
      </c>
      <c r="S5" s="11" t="s">
        <v>24</v>
      </c>
      <c r="T5" s="11" t="s">
        <v>53</v>
      </c>
      <c r="U5" s="11" t="s">
        <v>24</v>
      </c>
    </row>
    <row r="6" spans="1:24" x14ac:dyDescent="0.25">
      <c r="A6" s="86"/>
      <c r="B6" s="12">
        <v>1</v>
      </c>
      <c r="C6" s="12">
        <v>2</v>
      </c>
      <c r="D6" s="12">
        <v>5</v>
      </c>
      <c r="E6" s="12">
        <v>6</v>
      </c>
      <c r="F6" s="12">
        <v>7</v>
      </c>
      <c r="G6" s="12">
        <v>8</v>
      </c>
      <c r="H6" s="12">
        <v>9</v>
      </c>
      <c r="I6" s="12">
        <v>10</v>
      </c>
      <c r="J6" s="12">
        <v>11</v>
      </c>
      <c r="K6" s="12">
        <v>12</v>
      </c>
      <c r="L6" s="12">
        <v>13</v>
      </c>
      <c r="M6" s="12">
        <v>14</v>
      </c>
      <c r="N6" s="12">
        <v>15</v>
      </c>
      <c r="O6" s="12">
        <v>16</v>
      </c>
      <c r="P6" s="12">
        <v>17</v>
      </c>
      <c r="Q6" s="12">
        <v>18</v>
      </c>
      <c r="R6" s="12">
        <v>19</v>
      </c>
      <c r="S6" s="12">
        <v>20</v>
      </c>
      <c r="T6" s="12">
        <v>21</v>
      </c>
      <c r="U6" s="12">
        <v>22</v>
      </c>
    </row>
    <row r="7" spans="1:24" ht="22.5" customHeight="1" x14ac:dyDescent="0.25">
      <c r="A7" s="56" t="s">
        <v>251</v>
      </c>
      <c r="B7" s="56">
        <f>26*5</f>
        <v>130</v>
      </c>
      <c r="C7" s="57">
        <f>130*250</f>
        <v>32500</v>
      </c>
      <c r="D7" s="57">
        <v>15</v>
      </c>
      <c r="E7" s="57">
        <f>20*300</f>
        <v>6000</v>
      </c>
      <c r="F7" s="57">
        <v>75</v>
      </c>
      <c r="G7" s="57">
        <v>4839</v>
      </c>
      <c r="H7" s="57">
        <f>8032*73%</f>
        <v>5863.36</v>
      </c>
      <c r="I7" s="57">
        <v>30</v>
      </c>
      <c r="J7" s="57">
        <v>27200</v>
      </c>
      <c r="K7" s="57">
        <v>130</v>
      </c>
      <c r="L7" s="57">
        <v>29400</v>
      </c>
      <c r="M7" s="56">
        <v>30</v>
      </c>
      <c r="N7" s="56">
        <v>53</v>
      </c>
      <c r="O7" s="123">
        <v>27200</v>
      </c>
      <c r="P7" s="56">
        <v>1</v>
      </c>
      <c r="Q7" s="123">
        <v>5984</v>
      </c>
      <c r="R7" s="56">
        <v>0</v>
      </c>
      <c r="S7" s="56">
        <v>0</v>
      </c>
      <c r="T7" s="56">
        <v>0</v>
      </c>
      <c r="U7" s="56">
        <v>0</v>
      </c>
    </row>
  </sheetData>
  <mergeCells count="27">
    <mergeCell ref="M2:O2"/>
    <mergeCell ref="R2:U2"/>
    <mergeCell ref="D2:G2"/>
    <mergeCell ref="A1:X1"/>
    <mergeCell ref="A2:A6"/>
    <mergeCell ref="J3:J4"/>
    <mergeCell ref="K3:K4"/>
    <mergeCell ref="K2:L2"/>
    <mergeCell ref="P2:Q2"/>
    <mergeCell ref="B2:C2"/>
    <mergeCell ref="I2:J2"/>
    <mergeCell ref="B3:B4"/>
    <mergeCell ref="C3:C4"/>
    <mergeCell ref="D3:E3"/>
    <mergeCell ref="F3:G3"/>
    <mergeCell ref="P3:P4"/>
    <mergeCell ref="Q3:Q4"/>
    <mergeCell ref="R3:R4"/>
    <mergeCell ref="S3:S4"/>
    <mergeCell ref="T3:T4"/>
    <mergeCell ref="U3:U4"/>
    <mergeCell ref="H3:H4"/>
    <mergeCell ref="I3:I4"/>
    <mergeCell ref="L3:L4"/>
    <mergeCell ref="M3:M4"/>
    <mergeCell ref="N3:N4"/>
    <mergeCell ref="O3:O4"/>
  </mergeCells>
  <pageMargins left="0.45" right="0.5" top="0.25" bottom="0" header="0.3" footer="0.3"/>
  <pageSetup paperSize="9" scale="7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zoomScale="80" zoomScaleNormal="80" workbookViewId="0">
      <selection activeCell="W2" sqref="W2"/>
    </sheetView>
  </sheetViews>
  <sheetFormatPr defaultRowHeight="15" x14ac:dyDescent="0.25"/>
  <cols>
    <col min="6" max="6" width="10.140625" customWidth="1"/>
    <col min="8" max="8" width="7.28515625" customWidth="1"/>
    <col min="9" max="9" width="8.85546875" customWidth="1"/>
    <col min="10" max="10" width="11" customWidth="1"/>
    <col min="11" max="11" width="9.5703125" customWidth="1"/>
    <col min="12" max="12" width="10" customWidth="1"/>
    <col min="13" max="13" width="8.42578125" customWidth="1"/>
    <col min="14" max="14" width="10.140625" customWidth="1"/>
    <col min="15" max="15" width="9.42578125" customWidth="1"/>
    <col min="16" max="16" width="7.5703125" customWidth="1"/>
    <col min="17" max="17" width="9.5703125" customWidth="1"/>
    <col min="18" max="18" width="9.7109375" customWidth="1"/>
    <col min="19" max="19" width="9.28515625" customWidth="1"/>
    <col min="20" max="20" width="8.85546875" customWidth="1"/>
    <col min="21" max="21" width="10.7109375" customWidth="1"/>
    <col min="22" max="22" width="7" customWidth="1"/>
  </cols>
  <sheetData>
    <row r="1" spans="1:22" ht="166.5" customHeight="1" x14ac:dyDescent="0.25">
      <c r="A1" s="88" t="s">
        <v>274</v>
      </c>
      <c r="B1" s="88"/>
      <c r="C1" s="88"/>
      <c r="D1" s="88"/>
      <c r="E1" s="88"/>
      <c r="F1" s="88"/>
      <c r="G1" s="88"/>
      <c r="H1" s="88"/>
      <c r="I1" s="88"/>
      <c r="J1" s="88"/>
      <c r="K1" s="88"/>
      <c r="L1" s="88"/>
      <c r="M1" s="88"/>
      <c r="N1" s="88"/>
      <c r="O1" s="88"/>
      <c r="P1" s="88"/>
      <c r="Q1" s="88"/>
      <c r="R1" s="88"/>
      <c r="S1" s="88"/>
      <c r="T1" s="88"/>
      <c r="U1" s="88"/>
      <c r="V1" s="88"/>
    </row>
    <row r="2" spans="1:22" ht="85.5" customHeight="1" x14ac:dyDescent="0.25">
      <c r="A2" s="92" t="s">
        <v>84</v>
      </c>
      <c r="B2" s="92" t="s">
        <v>175</v>
      </c>
      <c r="C2" s="93"/>
      <c r="D2" s="91" t="s">
        <v>176</v>
      </c>
      <c r="E2" s="91"/>
      <c r="F2" s="91"/>
      <c r="G2" s="91"/>
      <c r="H2" s="91" t="s">
        <v>177</v>
      </c>
      <c r="I2" s="91"/>
      <c r="J2" s="91"/>
      <c r="K2" s="91"/>
      <c r="L2" s="91" t="s">
        <v>178</v>
      </c>
      <c r="M2" s="91"/>
      <c r="N2" s="91"/>
      <c r="O2" s="91" t="s">
        <v>179</v>
      </c>
      <c r="P2" s="91"/>
      <c r="Q2" s="91"/>
      <c r="R2" s="91" t="s">
        <v>180</v>
      </c>
      <c r="S2" s="91"/>
      <c r="T2" s="91"/>
      <c r="U2" s="91"/>
    </row>
    <row r="3" spans="1:22" ht="140.25" x14ac:dyDescent="0.25">
      <c r="A3" s="93"/>
      <c r="B3" s="14" t="s">
        <v>181</v>
      </c>
      <c r="C3" s="14" t="s">
        <v>182</v>
      </c>
      <c r="D3" s="16" t="s">
        <v>183</v>
      </c>
      <c r="E3" s="16" t="s">
        <v>184</v>
      </c>
      <c r="F3" s="16" t="s">
        <v>185</v>
      </c>
      <c r="G3" s="16" t="s">
        <v>186</v>
      </c>
      <c r="H3" s="16" t="s">
        <v>14</v>
      </c>
      <c r="I3" s="16" t="s">
        <v>187</v>
      </c>
      <c r="J3" s="18" t="s">
        <v>188</v>
      </c>
      <c r="K3" s="18" t="s">
        <v>189</v>
      </c>
      <c r="L3" s="16" t="s">
        <v>190</v>
      </c>
      <c r="M3" s="16" t="s">
        <v>191</v>
      </c>
      <c r="N3" s="16" t="s">
        <v>259</v>
      </c>
      <c r="O3" s="16" t="s">
        <v>6</v>
      </c>
      <c r="P3" s="16" t="s">
        <v>192</v>
      </c>
      <c r="Q3" s="16" t="s">
        <v>193</v>
      </c>
      <c r="R3" s="16" t="s">
        <v>194</v>
      </c>
      <c r="S3" s="16" t="s">
        <v>195</v>
      </c>
      <c r="T3" s="16" t="s">
        <v>196</v>
      </c>
      <c r="U3" s="16" t="s">
        <v>195</v>
      </c>
    </row>
    <row r="4" spans="1:22" ht="25.5" x14ac:dyDescent="0.25">
      <c r="A4" s="93"/>
      <c r="B4" s="15" t="s">
        <v>24</v>
      </c>
      <c r="C4" s="15" t="s">
        <v>25</v>
      </c>
      <c r="D4" s="17" t="s">
        <v>21</v>
      </c>
      <c r="E4" s="17" t="s">
        <v>22</v>
      </c>
      <c r="F4" s="17" t="s">
        <v>151</v>
      </c>
      <c r="G4" s="17" t="s">
        <v>21</v>
      </c>
      <c r="H4" s="15" t="s">
        <v>53</v>
      </c>
      <c r="I4" s="15" t="s">
        <v>24</v>
      </c>
      <c r="J4" s="19" t="s">
        <v>53</v>
      </c>
      <c r="K4" s="19" t="s">
        <v>18</v>
      </c>
      <c r="L4" s="17" t="s">
        <v>21</v>
      </c>
      <c r="M4" s="17" t="s">
        <v>22</v>
      </c>
      <c r="N4" s="17" t="s">
        <v>151</v>
      </c>
      <c r="O4" s="17" t="s">
        <v>21</v>
      </c>
      <c r="P4" s="17" t="s">
        <v>22</v>
      </c>
      <c r="Q4" s="17" t="s">
        <v>26</v>
      </c>
      <c r="R4" s="17" t="s">
        <v>21</v>
      </c>
      <c r="S4" s="17" t="s">
        <v>22</v>
      </c>
      <c r="T4" s="17" t="s">
        <v>21</v>
      </c>
      <c r="U4" s="17" t="s">
        <v>22</v>
      </c>
    </row>
    <row r="5" spans="1:22" ht="27.75" customHeight="1" x14ac:dyDescent="0.25">
      <c r="A5" s="89" t="s">
        <v>251</v>
      </c>
      <c r="B5" s="58">
        <v>1</v>
      </c>
      <c r="C5" s="58">
        <v>2</v>
      </c>
      <c r="D5" s="58">
        <v>3</v>
      </c>
      <c r="E5" s="58">
        <v>4</v>
      </c>
      <c r="F5" s="58">
        <v>5</v>
      </c>
      <c r="G5" s="58">
        <v>6</v>
      </c>
      <c r="H5" s="58">
        <v>7</v>
      </c>
      <c r="I5" s="58">
        <v>8</v>
      </c>
      <c r="J5" s="58">
        <v>9</v>
      </c>
      <c r="K5" s="58">
        <v>10</v>
      </c>
      <c r="L5" s="58">
        <v>11</v>
      </c>
      <c r="M5" s="58">
        <v>12</v>
      </c>
      <c r="N5" s="58">
        <v>13</v>
      </c>
      <c r="O5" s="58">
        <v>14</v>
      </c>
      <c r="P5" s="58">
        <v>15</v>
      </c>
      <c r="Q5" s="58">
        <v>16</v>
      </c>
      <c r="R5" s="58">
        <v>17</v>
      </c>
      <c r="S5" s="58">
        <v>18</v>
      </c>
      <c r="T5" s="58">
        <v>19</v>
      </c>
      <c r="U5" s="58">
        <v>20</v>
      </c>
    </row>
    <row r="6" spans="1:22" ht="25.5" customHeight="1" x14ac:dyDescent="0.25">
      <c r="A6" s="90"/>
      <c r="B6" s="47">
        <v>17</v>
      </c>
      <c r="C6" s="47">
        <v>693</v>
      </c>
      <c r="D6" s="47">
        <v>0</v>
      </c>
      <c r="E6" s="47">
        <v>0</v>
      </c>
      <c r="F6" s="47">
        <v>0</v>
      </c>
      <c r="G6" s="47">
        <v>0</v>
      </c>
      <c r="H6" s="47">
        <v>1</v>
      </c>
      <c r="I6" s="47">
        <v>5</v>
      </c>
      <c r="J6" s="47">
        <v>0</v>
      </c>
      <c r="K6" s="47">
        <v>0</v>
      </c>
      <c r="L6" s="47">
        <v>39</v>
      </c>
      <c r="M6" s="47">
        <v>40</v>
      </c>
      <c r="N6" s="47" t="s">
        <v>260</v>
      </c>
      <c r="O6" s="47">
        <v>29</v>
      </c>
      <c r="P6" s="47">
        <v>5637</v>
      </c>
      <c r="Q6" s="47">
        <v>498</v>
      </c>
      <c r="R6" s="47">
        <v>2</v>
      </c>
      <c r="S6" s="47">
        <v>68</v>
      </c>
      <c r="T6" s="47">
        <v>5</v>
      </c>
      <c r="U6" s="47">
        <v>357</v>
      </c>
    </row>
  </sheetData>
  <mergeCells count="9">
    <mergeCell ref="A1:V1"/>
    <mergeCell ref="A5:A6"/>
    <mergeCell ref="O2:Q2"/>
    <mergeCell ref="R2:U2"/>
    <mergeCell ref="A2:A4"/>
    <mergeCell ref="B2:C2"/>
    <mergeCell ref="D2:G2"/>
    <mergeCell ref="L2:N2"/>
    <mergeCell ref="H2:K2"/>
  </mergeCells>
  <pageMargins left="0.2" right="0" top="0.25" bottom="0" header="0.3" footer="0.3"/>
  <pageSetup paperSize="9" scale="7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N2" sqref="N2"/>
    </sheetView>
  </sheetViews>
  <sheetFormatPr defaultRowHeight="15" x14ac:dyDescent="0.25"/>
  <cols>
    <col min="3" max="3" width="11.28515625" customWidth="1"/>
    <col min="5" max="5" width="14.28515625" customWidth="1"/>
    <col min="9" max="9" width="20.140625" customWidth="1"/>
    <col min="10" max="10" width="10.7109375" customWidth="1"/>
    <col min="11" max="11" width="11.85546875" customWidth="1"/>
    <col min="12" max="12" width="12" customWidth="1"/>
  </cols>
  <sheetData>
    <row r="1" spans="1:12" ht="136.5" customHeight="1" x14ac:dyDescent="0.25">
      <c r="A1" s="97" t="s">
        <v>275</v>
      </c>
      <c r="B1" s="97"/>
      <c r="C1" s="97"/>
      <c r="D1" s="97"/>
      <c r="E1" s="97"/>
      <c r="F1" s="97"/>
      <c r="G1" s="97"/>
      <c r="H1" s="97"/>
      <c r="I1" s="97"/>
      <c r="J1" s="97"/>
      <c r="K1" s="97"/>
      <c r="L1" s="97"/>
    </row>
    <row r="2" spans="1:12" ht="87" customHeight="1" x14ac:dyDescent="0.25">
      <c r="A2" s="98" t="s">
        <v>84</v>
      </c>
      <c r="B2" s="99" t="s">
        <v>197</v>
      </c>
      <c r="C2" s="100"/>
      <c r="D2" s="99" t="s">
        <v>198</v>
      </c>
      <c r="E2" s="100"/>
      <c r="F2" s="101" t="s">
        <v>199</v>
      </c>
      <c r="G2" s="102"/>
      <c r="H2" s="99" t="s">
        <v>200</v>
      </c>
      <c r="I2" s="100"/>
      <c r="J2" s="99" t="s">
        <v>201</v>
      </c>
      <c r="K2" s="99"/>
      <c r="L2" s="54"/>
    </row>
    <row r="3" spans="1:12" ht="25.5" customHeight="1" x14ac:dyDescent="0.25">
      <c r="A3" s="98"/>
      <c r="B3" s="94" t="s">
        <v>202</v>
      </c>
      <c r="C3" s="94" t="s">
        <v>203</v>
      </c>
      <c r="D3" s="103" t="s">
        <v>14</v>
      </c>
      <c r="E3" s="103" t="s">
        <v>204</v>
      </c>
      <c r="F3" s="103" t="s">
        <v>14</v>
      </c>
      <c r="G3" s="103" t="s">
        <v>205</v>
      </c>
      <c r="H3" s="94" t="s">
        <v>206</v>
      </c>
      <c r="I3" s="94" t="s">
        <v>207</v>
      </c>
      <c r="J3" s="95" t="s">
        <v>81</v>
      </c>
      <c r="K3" s="95" t="s">
        <v>82</v>
      </c>
    </row>
    <row r="4" spans="1:12" ht="121.15" customHeight="1" x14ac:dyDescent="0.25">
      <c r="A4" s="98"/>
      <c r="B4" s="94"/>
      <c r="C4" s="94"/>
      <c r="D4" s="103"/>
      <c r="E4" s="103"/>
      <c r="F4" s="103"/>
      <c r="G4" s="103"/>
      <c r="H4" s="94"/>
      <c r="I4" s="94"/>
      <c r="J4" s="96"/>
      <c r="K4" s="96"/>
    </row>
    <row r="5" spans="1:12" ht="45.75" customHeight="1" x14ac:dyDescent="0.25">
      <c r="A5" s="98"/>
      <c r="B5" s="15" t="s">
        <v>208</v>
      </c>
      <c r="C5" s="15" t="s">
        <v>22</v>
      </c>
      <c r="D5" s="21" t="s">
        <v>90</v>
      </c>
      <c r="E5" s="21" t="s">
        <v>22</v>
      </c>
      <c r="F5" s="21" t="s">
        <v>90</v>
      </c>
      <c r="G5" s="21" t="s">
        <v>18</v>
      </c>
      <c r="H5" s="15" t="s">
        <v>90</v>
      </c>
      <c r="I5" s="15" t="s">
        <v>24</v>
      </c>
      <c r="J5" s="22" t="s">
        <v>26</v>
      </c>
      <c r="K5" s="22" t="s">
        <v>26</v>
      </c>
    </row>
    <row r="6" spans="1:12" ht="28.5" customHeight="1" x14ac:dyDescent="0.25">
      <c r="A6" s="98"/>
      <c r="B6" s="20">
        <v>61</v>
      </c>
      <c r="C6" s="20">
        <v>3787</v>
      </c>
      <c r="D6" s="20">
        <v>1</v>
      </c>
      <c r="E6" s="20">
        <v>155</v>
      </c>
      <c r="F6" s="20">
        <v>5</v>
      </c>
      <c r="G6" s="20">
        <v>56</v>
      </c>
      <c r="H6" s="20">
        <v>2</v>
      </c>
      <c r="I6" s="20">
        <v>0</v>
      </c>
      <c r="J6" s="20">
        <v>3</v>
      </c>
      <c r="K6" s="20">
        <v>50</v>
      </c>
    </row>
  </sheetData>
  <mergeCells count="17">
    <mergeCell ref="H3:H4"/>
    <mergeCell ref="I3:I4"/>
    <mergeCell ref="J3:J4"/>
    <mergeCell ref="K3:K4"/>
    <mergeCell ref="A1:L1"/>
    <mergeCell ref="A2:A6"/>
    <mergeCell ref="B2:C2"/>
    <mergeCell ref="D2:E2"/>
    <mergeCell ref="F2:G2"/>
    <mergeCell ref="H2:I2"/>
    <mergeCell ref="J2:K2"/>
    <mergeCell ref="B3:B4"/>
    <mergeCell ref="C3:C4"/>
    <mergeCell ref="D3:D4"/>
    <mergeCell ref="E3:E4"/>
    <mergeCell ref="F3:F4"/>
    <mergeCell ref="G3:G4"/>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
  <sheetViews>
    <sheetView topLeftCell="C1" workbookViewId="0">
      <selection activeCell="Q3" sqref="Q3:Q4"/>
    </sheetView>
  </sheetViews>
  <sheetFormatPr defaultRowHeight="15" x14ac:dyDescent="0.25"/>
  <cols>
    <col min="1" max="1" width="6.85546875" customWidth="1"/>
    <col min="3" max="5" width="8" customWidth="1"/>
    <col min="6" max="13" width="7" customWidth="1"/>
    <col min="14" max="14" width="5.85546875" customWidth="1"/>
    <col min="15" max="15" width="7.42578125" customWidth="1"/>
    <col min="16" max="16" width="7" customWidth="1"/>
    <col min="17" max="17" width="8" customWidth="1"/>
    <col min="18" max="18" width="7.7109375" customWidth="1"/>
    <col min="19" max="19" width="7.140625" customWidth="1"/>
    <col min="20" max="20" width="8.140625" customWidth="1"/>
    <col min="21" max="21" width="8.28515625" customWidth="1"/>
    <col min="22" max="26" width="6.28515625" customWidth="1"/>
    <col min="27" max="27" width="5.7109375" customWidth="1"/>
  </cols>
  <sheetData>
    <row r="1" spans="1:27" ht="142.5" customHeight="1" x14ac:dyDescent="0.25">
      <c r="A1" s="106" t="s">
        <v>276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row>
    <row r="2" spans="1:27" ht="39" customHeight="1" x14ac:dyDescent="0.25">
      <c r="A2" s="98" t="s">
        <v>84</v>
      </c>
      <c r="B2" s="108" t="s">
        <v>209</v>
      </c>
      <c r="C2" s="108"/>
      <c r="D2" s="108"/>
      <c r="E2" s="108"/>
      <c r="F2" s="108"/>
      <c r="G2" s="108"/>
      <c r="H2" s="108"/>
      <c r="I2" s="108"/>
      <c r="J2" s="108"/>
      <c r="K2" s="108"/>
      <c r="L2" s="108"/>
      <c r="M2" s="108"/>
      <c r="N2" s="108"/>
      <c r="O2" s="108" t="s">
        <v>210</v>
      </c>
      <c r="P2" s="105"/>
      <c r="Q2" s="105"/>
      <c r="R2" s="105"/>
      <c r="S2" s="105"/>
      <c r="T2" s="105"/>
      <c r="U2" s="108" t="s">
        <v>211</v>
      </c>
      <c r="V2" s="105"/>
      <c r="W2" s="105"/>
      <c r="X2" s="105"/>
      <c r="Y2" s="105"/>
      <c r="Z2" s="105"/>
    </row>
    <row r="3" spans="1:27" ht="37.9" customHeight="1" x14ac:dyDescent="0.25">
      <c r="A3" s="98"/>
      <c r="B3" s="99" t="s">
        <v>212</v>
      </c>
      <c r="C3" s="109" t="s">
        <v>213</v>
      </c>
      <c r="D3" s="109" t="s">
        <v>214</v>
      </c>
      <c r="E3" s="94" t="s">
        <v>215</v>
      </c>
      <c r="F3" s="94" t="s">
        <v>216</v>
      </c>
      <c r="G3" s="104" t="s">
        <v>217</v>
      </c>
      <c r="H3" s="105"/>
      <c r="I3" s="94" t="s">
        <v>218</v>
      </c>
      <c r="J3" s="94" t="s">
        <v>219</v>
      </c>
      <c r="K3" s="94" t="s">
        <v>220</v>
      </c>
      <c r="L3" s="94" t="s">
        <v>221</v>
      </c>
      <c r="M3" s="94" t="s">
        <v>222</v>
      </c>
      <c r="N3" s="94" t="s">
        <v>223</v>
      </c>
      <c r="O3" s="108" t="s">
        <v>224</v>
      </c>
      <c r="P3" s="111" t="s">
        <v>215</v>
      </c>
      <c r="Q3" s="111" t="s">
        <v>216</v>
      </c>
      <c r="R3" s="104" t="s">
        <v>217</v>
      </c>
      <c r="S3" s="104"/>
      <c r="T3" s="104" t="s">
        <v>218</v>
      </c>
      <c r="U3" s="107" t="s">
        <v>225</v>
      </c>
      <c r="V3" s="104" t="s">
        <v>226</v>
      </c>
      <c r="W3" s="105"/>
      <c r="X3" s="105"/>
      <c r="Y3" s="105"/>
      <c r="Z3" s="105"/>
    </row>
    <row r="4" spans="1:27" ht="102" x14ac:dyDescent="0.25">
      <c r="A4" s="98"/>
      <c r="B4" s="99"/>
      <c r="C4" s="110"/>
      <c r="D4" s="110"/>
      <c r="E4" s="94"/>
      <c r="F4" s="94"/>
      <c r="G4" s="52" t="s">
        <v>227</v>
      </c>
      <c r="H4" s="52" t="s">
        <v>228</v>
      </c>
      <c r="I4" s="94"/>
      <c r="J4" s="94"/>
      <c r="K4" s="94"/>
      <c r="L4" s="94"/>
      <c r="M4" s="94"/>
      <c r="N4" s="94"/>
      <c r="O4" s="108"/>
      <c r="P4" s="111"/>
      <c r="Q4" s="111"/>
      <c r="R4" s="52" t="s">
        <v>227</v>
      </c>
      <c r="S4" s="52" t="s">
        <v>228</v>
      </c>
      <c r="T4" s="104"/>
      <c r="U4" s="105"/>
      <c r="V4" s="52" t="s">
        <v>229</v>
      </c>
      <c r="W4" s="52" t="s">
        <v>230</v>
      </c>
      <c r="X4" s="52" t="s">
        <v>216</v>
      </c>
      <c r="Y4" s="52" t="s">
        <v>231</v>
      </c>
      <c r="Z4" s="52" t="s">
        <v>232</v>
      </c>
    </row>
    <row r="5" spans="1:27" ht="25.5" x14ac:dyDescent="0.25">
      <c r="A5" s="98"/>
      <c r="B5" s="15" t="s">
        <v>26</v>
      </c>
      <c r="C5" s="23" t="s">
        <v>26</v>
      </c>
      <c r="D5" s="23" t="s">
        <v>26</v>
      </c>
      <c r="E5" s="15" t="s">
        <v>26</v>
      </c>
      <c r="F5" s="15" t="s">
        <v>26</v>
      </c>
      <c r="G5" s="15" t="s">
        <v>26</v>
      </c>
      <c r="H5" s="15" t="s">
        <v>26</v>
      </c>
      <c r="I5" s="15" t="s">
        <v>26</v>
      </c>
      <c r="J5" s="15" t="s">
        <v>26</v>
      </c>
      <c r="K5" s="15" t="s">
        <v>26</v>
      </c>
      <c r="L5" s="15" t="s">
        <v>26</v>
      </c>
      <c r="M5" s="15" t="s">
        <v>26</v>
      </c>
      <c r="N5" s="15" t="s">
        <v>26</v>
      </c>
      <c r="O5" s="15" t="s">
        <v>26</v>
      </c>
      <c r="P5" s="15" t="s">
        <v>26</v>
      </c>
      <c r="Q5" s="15" t="s">
        <v>26</v>
      </c>
      <c r="R5" s="15" t="s">
        <v>26</v>
      </c>
      <c r="S5" s="15" t="s">
        <v>26</v>
      </c>
      <c r="T5" s="15" t="s">
        <v>26</v>
      </c>
      <c r="U5" s="15" t="s">
        <v>26</v>
      </c>
      <c r="V5" s="15" t="s">
        <v>26</v>
      </c>
      <c r="W5" s="15" t="s">
        <v>26</v>
      </c>
      <c r="X5" s="15" t="s">
        <v>26</v>
      </c>
      <c r="Y5" s="15" t="s">
        <v>26</v>
      </c>
      <c r="Z5" s="15" t="s">
        <v>26</v>
      </c>
    </row>
    <row r="6" spans="1:27" ht="29.25" customHeight="1" x14ac:dyDescent="0.3">
      <c r="A6" s="98"/>
      <c r="B6" s="59">
        <v>8238</v>
      </c>
      <c r="C6" s="59">
        <v>4925</v>
      </c>
      <c r="D6" s="59">
        <v>3313</v>
      </c>
      <c r="E6" s="24">
        <v>3257</v>
      </c>
      <c r="F6" s="20">
        <v>4683</v>
      </c>
      <c r="G6" s="24">
        <v>0</v>
      </c>
      <c r="H6" s="20">
        <v>5</v>
      </c>
      <c r="I6" s="24">
        <v>54</v>
      </c>
      <c r="J6" s="20">
        <v>3</v>
      </c>
      <c r="K6" s="24">
        <v>2</v>
      </c>
      <c r="L6" s="20">
        <v>136</v>
      </c>
      <c r="M6" s="24">
        <v>0</v>
      </c>
      <c r="N6" s="20">
        <v>0</v>
      </c>
      <c r="O6" s="59">
        <v>4015</v>
      </c>
      <c r="P6" s="20">
        <v>1004</v>
      </c>
      <c r="Q6" s="24">
        <v>3014</v>
      </c>
      <c r="R6" s="20">
        <v>0</v>
      </c>
      <c r="S6" s="24">
        <v>7</v>
      </c>
      <c r="T6" s="20">
        <v>0</v>
      </c>
      <c r="U6" s="24">
        <v>6098</v>
      </c>
      <c r="V6" s="20">
        <v>6098</v>
      </c>
      <c r="W6" s="24">
        <v>1220</v>
      </c>
      <c r="X6" s="20">
        <v>4878</v>
      </c>
      <c r="Y6" s="24">
        <v>0</v>
      </c>
      <c r="Z6" s="20">
        <v>0</v>
      </c>
    </row>
  </sheetData>
  <mergeCells count="24">
    <mergeCell ref="A1:AA1"/>
    <mergeCell ref="U3:U4"/>
    <mergeCell ref="V3:Z3"/>
    <mergeCell ref="U2:Z2"/>
    <mergeCell ref="C3:C4"/>
    <mergeCell ref="D3:D4"/>
    <mergeCell ref="A2:A6"/>
    <mergeCell ref="O2:T2"/>
    <mergeCell ref="O3:O4"/>
    <mergeCell ref="P3:P4"/>
    <mergeCell ref="R3:S3"/>
    <mergeCell ref="T3:T4"/>
    <mergeCell ref="Q3:Q4"/>
    <mergeCell ref="B2:N2"/>
    <mergeCell ref="E3:E4"/>
    <mergeCell ref="L3:L4"/>
    <mergeCell ref="M3:M4"/>
    <mergeCell ref="N3:N4"/>
    <mergeCell ref="G3:H3"/>
    <mergeCell ref="B3:B4"/>
    <mergeCell ref="F3:F4"/>
    <mergeCell ref="I3:I4"/>
    <mergeCell ref="J3:J4"/>
    <mergeCell ref="K3:K4"/>
  </mergeCells>
  <pageMargins left="0.7" right="0.7" top="0.75" bottom="0.75" header="0.3" footer="0.3"/>
  <pageSetup paperSize="9" scale="7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
  <sheetViews>
    <sheetView workbookViewId="0">
      <selection activeCell="A2" sqref="A2:A6"/>
    </sheetView>
  </sheetViews>
  <sheetFormatPr defaultRowHeight="15" x14ac:dyDescent="0.25"/>
  <cols>
    <col min="1" max="1" width="5.7109375" customWidth="1"/>
    <col min="3" max="3" width="7.28515625" customWidth="1"/>
    <col min="4" max="4" width="7.5703125" customWidth="1"/>
    <col min="5" max="9" width="4.7109375" customWidth="1"/>
    <col min="10" max="10" width="6.5703125" customWidth="1"/>
    <col min="11" max="11" width="8" customWidth="1"/>
    <col min="12" max="12" width="7.28515625" customWidth="1"/>
    <col min="13" max="13" width="8.28515625" customWidth="1"/>
    <col min="14" max="14" width="7.140625" customWidth="1"/>
    <col min="15" max="15" width="9" customWidth="1"/>
    <col min="16" max="16" width="9.28515625" customWidth="1"/>
    <col min="17" max="17" width="7" customWidth="1"/>
    <col min="18" max="19" width="6.7109375" customWidth="1"/>
    <col min="20" max="21" width="5.7109375" customWidth="1"/>
    <col min="22" max="22" width="7.85546875" customWidth="1"/>
    <col min="23" max="23" width="7.7109375" customWidth="1"/>
    <col min="24" max="24" width="8.5703125" customWidth="1"/>
    <col min="25" max="26" width="5.7109375" hidden="1" customWidth="1"/>
    <col min="27" max="27" width="4.28515625" hidden="1" customWidth="1"/>
    <col min="28" max="28" width="3.28515625" hidden="1" customWidth="1"/>
    <col min="29" max="29" width="4.28515625" hidden="1" customWidth="1"/>
    <col min="30" max="30" width="5.7109375" hidden="1" customWidth="1"/>
    <col min="31" max="31" width="4.28515625" hidden="1" customWidth="1"/>
    <col min="32" max="33" width="5.7109375" hidden="1" customWidth="1"/>
    <col min="34" max="34" width="0.28515625" customWidth="1"/>
  </cols>
  <sheetData>
    <row r="1" spans="1:34" ht="137.25" customHeight="1" x14ac:dyDescent="0.25">
      <c r="A1" s="112" t="s">
        <v>277</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row>
    <row r="2" spans="1:34" x14ac:dyDescent="0.25">
      <c r="A2" s="98" t="s">
        <v>84</v>
      </c>
      <c r="B2" s="107" t="s">
        <v>233</v>
      </c>
      <c r="C2" s="107" t="s">
        <v>234</v>
      </c>
      <c r="D2" s="107" t="s">
        <v>235</v>
      </c>
      <c r="E2" s="107"/>
      <c r="F2" s="113" t="s">
        <v>236</v>
      </c>
      <c r="G2" s="113"/>
      <c r="H2" s="107" t="s">
        <v>237</v>
      </c>
      <c r="I2" s="107"/>
      <c r="J2" s="113" t="s">
        <v>238</v>
      </c>
      <c r="K2" s="113"/>
      <c r="L2" s="113"/>
      <c r="M2" s="113" t="s">
        <v>239</v>
      </c>
      <c r="N2" s="113"/>
      <c r="O2" s="113"/>
      <c r="P2" s="107" t="s">
        <v>262</v>
      </c>
      <c r="Q2" s="107"/>
      <c r="R2" s="107" t="s">
        <v>263</v>
      </c>
      <c r="S2" s="107"/>
      <c r="T2" s="107" t="s">
        <v>240</v>
      </c>
      <c r="U2" s="107"/>
      <c r="V2" s="107" t="s">
        <v>241</v>
      </c>
      <c r="W2" s="107"/>
    </row>
    <row r="3" spans="1:34" ht="159" customHeight="1" x14ac:dyDescent="0.25">
      <c r="A3" s="98"/>
      <c r="B3" s="107"/>
      <c r="C3" s="107"/>
      <c r="D3" s="107"/>
      <c r="E3" s="107"/>
      <c r="F3" s="113"/>
      <c r="G3" s="113"/>
      <c r="H3" s="107"/>
      <c r="I3" s="107"/>
      <c r="J3" s="113"/>
      <c r="K3" s="113"/>
      <c r="L3" s="113"/>
      <c r="M3" s="113"/>
      <c r="N3" s="113"/>
      <c r="O3" s="113"/>
      <c r="P3" s="107"/>
      <c r="Q3" s="107"/>
      <c r="R3" s="107"/>
      <c r="S3" s="107"/>
      <c r="T3" s="107"/>
      <c r="U3" s="107"/>
      <c r="V3" s="107"/>
      <c r="W3" s="107"/>
    </row>
    <row r="4" spans="1:34" ht="140.25" customHeight="1" x14ac:dyDescent="0.25">
      <c r="A4" s="98"/>
      <c r="B4" s="107"/>
      <c r="C4" s="107"/>
      <c r="D4" s="52" t="s">
        <v>242</v>
      </c>
      <c r="E4" s="52" t="s">
        <v>243</v>
      </c>
      <c r="F4" s="25" t="s">
        <v>242</v>
      </c>
      <c r="G4" s="25" t="s">
        <v>243</v>
      </c>
      <c r="H4" s="52" t="s">
        <v>242</v>
      </c>
      <c r="I4" s="52" t="s">
        <v>243</v>
      </c>
      <c r="J4" s="25" t="s">
        <v>244</v>
      </c>
      <c r="K4" s="25" t="s">
        <v>245</v>
      </c>
      <c r="L4" s="25" t="s">
        <v>14</v>
      </c>
      <c r="M4" s="25" t="s">
        <v>14</v>
      </c>
      <c r="N4" s="25" t="s">
        <v>246</v>
      </c>
      <c r="O4" s="25" t="s">
        <v>261</v>
      </c>
      <c r="P4" s="52" t="s">
        <v>247</v>
      </c>
      <c r="Q4" s="52" t="s">
        <v>243</v>
      </c>
      <c r="R4" s="52" t="s">
        <v>247</v>
      </c>
      <c r="S4" s="52" t="s">
        <v>243</v>
      </c>
      <c r="T4" s="52" t="s">
        <v>14</v>
      </c>
      <c r="U4" s="52" t="s">
        <v>248</v>
      </c>
      <c r="V4" s="52" t="s">
        <v>264</v>
      </c>
      <c r="W4" s="52" t="s">
        <v>265</v>
      </c>
    </row>
    <row r="5" spans="1:34" ht="46.15" customHeight="1" x14ac:dyDescent="0.25">
      <c r="A5" s="98"/>
      <c r="B5" s="15" t="s">
        <v>249</v>
      </c>
      <c r="C5" s="15" t="s">
        <v>249</v>
      </c>
      <c r="D5" s="15" t="s">
        <v>27</v>
      </c>
      <c r="E5" s="15" t="s">
        <v>27</v>
      </c>
      <c r="F5" s="21" t="s">
        <v>27</v>
      </c>
      <c r="G5" s="21" t="s">
        <v>27</v>
      </c>
      <c r="H5" s="15" t="s">
        <v>27</v>
      </c>
      <c r="I5" s="15" t="s">
        <v>27</v>
      </c>
      <c r="J5" s="21" t="s">
        <v>27</v>
      </c>
      <c r="K5" s="21" t="s">
        <v>27</v>
      </c>
      <c r="L5" s="21" t="s">
        <v>53</v>
      </c>
      <c r="M5" s="21" t="s">
        <v>53</v>
      </c>
      <c r="N5" s="21" t="s">
        <v>24</v>
      </c>
      <c r="O5" s="21" t="s">
        <v>250</v>
      </c>
      <c r="P5" s="15" t="s">
        <v>26</v>
      </c>
      <c r="Q5" s="15" t="s">
        <v>27</v>
      </c>
      <c r="R5" s="15" t="s">
        <v>26</v>
      </c>
      <c r="S5" s="15" t="s">
        <v>26</v>
      </c>
      <c r="T5" s="15" t="s">
        <v>21</v>
      </c>
      <c r="U5" s="15" t="s">
        <v>22</v>
      </c>
      <c r="V5" s="15" t="s">
        <v>22</v>
      </c>
      <c r="W5" s="15" t="s">
        <v>22</v>
      </c>
    </row>
    <row r="6" spans="1:34" ht="32.25" customHeight="1" x14ac:dyDescent="0.25">
      <c r="A6" s="98"/>
      <c r="B6" s="20">
        <v>313</v>
      </c>
      <c r="C6" s="20">
        <v>57</v>
      </c>
      <c r="D6" s="20">
        <v>0</v>
      </c>
      <c r="E6" s="20">
        <v>0</v>
      </c>
      <c r="F6" s="20">
        <v>0</v>
      </c>
      <c r="G6" s="20">
        <v>0</v>
      </c>
      <c r="H6" s="20">
        <v>0</v>
      </c>
      <c r="I6" s="20">
        <v>0</v>
      </c>
      <c r="J6" s="20">
        <v>1</v>
      </c>
      <c r="K6" s="20">
        <v>1</v>
      </c>
      <c r="L6" s="20">
        <v>5</v>
      </c>
      <c r="M6" s="20">
        <v>0</v>
      </c>
      <c r="N6" s="20">
        <v>0</v>
      </c>
      <c r="O6" s="20">
        <v>0</v>
      </c>
      <c r="P6" s="20">
        <v>103</v>
      </c>
      <c r="Q6" s="20">
        <v>35</v>
      </c>
      <c r="R6" s="20">
        <v>10</v>
      </c>
      <c r="S6" s="20">
        <v>0</v>
      </c>
      <c r="T6" s="20">
        <v>0</v>
      </c>
      <c r="U6" s="20">
        <v>0</v>
      </c>
      <c r="V6" s="20">
        <v>10</v>
      </c>
      <c r="W6" s="20">
        <v>5</v>
      </c>
    </row>
  </sheetData>
  <mergeCells count="13">
    <mergeCell ref="V2:W3"/>
    <mergeCell ref="A1:AH1"/>
    <mergeCell ref="A2:A6"/>
    <mergeCell ref="B2:B4"/>
    <mergeCell ref="C2:C4"/>
    <mergeCell ref="D2:E3"/>
    <mergeCell ref="F2:G3"/>
    <mergeCell ref="H2:I3"/>
    <mergeCell ref="J2:L3"/>
    <mergeCell ref="M2:O3"/>
    <mergeCell ref="P2:Q3"/>
    <mergeCell ref="R2:S3"/>
    <mergeCell ref="T2:U3"/>
  </mergeCells>
  <pageMargins left="0.45" right="0" top="0.25" bottom="0.75" header="0.3" footer="0.3"/>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 1 CHỈ TIÊU NHIỆM KỲ</vt:lpstr>
      <vt:lpstr>P.2 TN Yêu nước</vt:lpstr>
      <vt:lpstr>P.3 TN sống đẹp</vt:lpstr>
      <vt:lpstr>P.4 TNTN  vì cộng đồng</vt:lpstr>
      <vt:lpstr>P.5 TN khỏe thể chất</vt:lpstr>
      <vt:lpstr>III. CT Đồng hành với TN</vt:lpstr>
      <vt:lpstr>IV. 1CT Xây dựng Hội</vt:lpstr>
      <vt:lpstr>IV.2 CT XDH</vt:lpstr>
      <vt:lpstr>IV.3 CT XDH</vt:lpstr>
    </vt:vector>
  </TitlesOfParts>
  <Company>QuyNhonComputer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MERCURY</dc:creator>
  <cp:lastModifiedBy>Admin</cp:lastModifiedBy>
  <cp:lastPrinted>2024-03-26T22:50:38Z</cp:lastPrinted>
  <dcterms:created xsi:type="dcterms:W3CDTF">2022-03-17T02:37:22Z</dcterms:created>
  <dcterms:modified xsi:type="dcterms:W3CDTF">2024-03-26T22:52:53Z</dcterms:modified>
</cp:coreProperties>
</file>