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nh\TÀI LIỆU ĐH HỘI 24-29\Nội dung Văn kiện đh\"/>
    </mc:Choice>
  </mc:AlternateContent>
  <bookViews>
    <workbookView xWindow="-105" yWindow="-105" windowWidth="23250" windowHeight="12570" firstSheet="2" activeTab="4"/>
  </bookViews>
  <sheets>
    <sheet name="P. 1 CHỈ TIÊU NHIỆM KỲ" sheetId="1" r:id="rId1"/>
    <sheet name="P.2 TN Yêu nước" sheetId="2" r:id="rId2"/>
    <sheet name="P.3 TN sống đẹp" sheetId="3" r:id="rId3"/>
    <sheet name="P.4 TNTN  vì cộng đồng" sheetId="4" r:id="rId4"/>
    <sheet name="P.5 TN khỏe thể chất" sheetId="5" r:id="rId5"/>
    <sheet name="III. CT Đồng hành với TN" sheetId="6" r:id="rId6"/>
    <sheet name="IV. 1CT Xây dựng Hội" sheetId="7" r:id="rId7"/>
    <sheet name="IV.2 CT XDH" sheetId="8" r:id="rId8"/>
    <sheet name="IV.3 CT XDH" sheetId="9" r:id="rId9"/>
  </sheets>
  <calcPr calcId="162913"/>
</workbook>
</file>

<file path=xl/calcChain.xml><?xml version="1.0" encoding="utf-8"?>
<calcChain xmlns="http://schemas.openxmlformats.org/spreadsheetml/2006/main">
  <c r="H7" i="5" l="1"/>
  <c r="E7" i="5"/>
  <c r="C7" i="5"/>
  <c r="B7" i="5"/>
  <c r="AP6" i="4"/>
  <c r="AK6" i="4"/>
  <c r="AI6" i="4"/>
  <c r="AH6" i="4"/>
  <c r="AF6" i="4"/>
  <c r="AE6" i="4"/>
  <c r="G6" i="4"/>
  <c r="E6" i="4"/>
  <c r="C6" i="4"/>
  <c r="F6" i="3"/>
  <c r="D6" i="3"/>
  <c r="P7" i="2"/>
  <c r="K7" i="2"/>
</calcChain>
</file>

<file path=xl/sharedStrings.xml><?xml version="1.0" encoding="utf-8"?>
<sst xmlns="http://schemas.openxmlformats.org/spreadsheetml/2006/main" count="549" uniqueCount="279">
  <si>
    <t>I. Chỉ tiêu nhiệm kỳ</t>
  </si>
  <si>
    <t>Đơn vị</t>
  </si>
  <si>
    <t>Phát triển mới 600 nghìn hội viên; phát triển 800 tổ chức Hội trong các doanh nghiệp ngoài nhà nước</t>
  </si>
  <si>
    <t>Tổng số ý tưởng sáng tạo của thanh niên</t>
  </si>
  <si>
    <t>Số ý tưởng sáng tạo được áp dụng vào thực tế</t>
  </si>
  <si>
    <t>Tổng số kinh phí hỗ trợ</t>
  </si>
  <si>
    <t>Số lần tổ chức</t>
  </si>
  <si>
    <t>Số thanh niên tham gia</t>
  </si>
  <si>
    <t>Số thanh niên được giới thiệu việc làm</t>
  </si>
  <si>
    <t>Số thanh niên có việc làm ổn định</t>
  </si>
  <si>
    <t>Tổng số hội viên</t>
  </si>
  <si>
    <t>Số hội viên tham gia ít nhất 02 hoạt động tình nguyện trong năm</t>
  </si>
  <si>
    <t>Tỷ lệ hội viên tham gia ít nhất 02 hoạt động tình nguyện trong năm</t>
  </si>
  <si>
    <t>Tổng số kinh phí hỗ trợ</t>
  </si>
  <si>
    <t>Số lần tổ chức</t>
  </si>
  <si>
    <t>Số thanh niên tham gia hiến máu</t>
  </si>
  <si>
    <t>Số đơn vị máu thu được</t>
  </si>
  <si>
    <t>Số hội viên kết nạp mới trong năm</t>
  </si>
  <si>
    <t>Người</t>
  </si>
  <si>
    <t>%</t>
  </si>
  <si>
    <t>Ý tưởng, sáng kiến</t>
  </si>
  <si>
    <t>Hoạt động</t>
  </si>
  <si>
    <t>Lượt</t>
  </si>
  <si>
    <t>Dự án</t>
  </si>
  <si>
    <t>Lượt</t>
  </si>
  <si>
    <t>Triệu đồng</t>
  </si>
  <si>
    <t>Người</t>
  </si>
  <si>
    <t>Tổ chức</t>
  </si>
  <si>
    <t>100% cơ sở Hội tổ chức học tập, quán triệt các nghị quyết của Đảng, của Đoàn, Hội, chính sách pháp luật của Nhà nước; triển khai thực hiện tốt việc học tập và làm theo tư tưởng, đạo đức, phong cách Hồ Chí Minh</t>
  </si>
  <si>
    <t>Mỗi hội viên tham gia ít nhất 02 hoạt động tình nguyện trong năm.</t>
  </si>
  <si>
    <t>Hỗ trợ 500 thanh niên hoàn lương tái hòa nhập cộng đồng và thanh niên yếu thế cơ hội phát triển có việc làm. Hàng năm Hội LHTN Việt Nam cấp xã, phường, thị trấn xây dựng ít nhất 02 mô hình hỗ trợ thanh niên yếu thế cơ hội phát triển.</t>
  </si>
  <si>
    <t>Số cán bộ hội viên, thanh niên được học tập, quán triệt</t>
  </si>
  <si>
    <t>Tổng số cán bộ, hội viên, thanh niên</t>
  </si>
  <si>
    <t>Tỷ lệ cán bộ, hội viên thanh niên  được học tập, quán triệt</t>
  </si>
  <si>
    <t>Tổng Số cơ sở Hội</t>
  </si>
  <si>
    <t>Số cơ sở Hội được học tập, quán triệt</t>
  </si>
  <si>
    <t>Tỷ lệ cơ sở Hội được học tập, quán triệt</t>
  </si>
  <si>
    <t>cơ sở</t>
  </si>
  <si>
    <t>Số hoạt động</t>
  </si>
  <si>
    <t>Đạt tỷ lệ</t>
  </si>
  <si>
    <t>hoạt động</t>
  </si>
  <si>
    <t>Hàng năm 100% Ủy ban Hội các huyện, thị, thành phố và trực thuộc tổ chức ít nhất 02 hoạt động tạo môi trường phát triển tinh thần sáng tạo cho thanh niên.</t>
  </si>
  <si>
    <t>Hàng năm  100% Ủy ban Hội các huyện, thị, thành phố và trực thuộc tổ chức liên hoan các câu lạc bộ, đội, nhóm và tôn vinh thanh niên sống đẹp.</t>
  </si>
  <si>
    <t>Hàng năm 100% Ủy ban Hội các huyện, thị, thành phố và trực thuộc có hoạt động trang bị kiến thức khởi nghiệp cho thanh niên; hỗ trợ ít nhất 01 dự án thanh niên làm kinh tế và 01 dự án khởi nghiệp đổi mới sáng tạo cho thanh niên</t>
  </si>
  <si>
    <t>Số hoạt động được tổ chức</t>
  </si>
  <si>
    <t>Số cán bộ, hội viên thanh niên tham gia</t>
  </si>
  <si>
    <t>người</t>
  </si>
  <si>
    <t>Số hoạt động trang bị kiến thức khởi nghệp</t>
  </si>
  <si>
    <t>Số dự án thanh niên làm kinh tế được hỗ trợ</t>
  </si>
  <si>
    <t>Số dự án khởi nghiệp đổi mới sáng tạo được hỗ trợ</t>
  </si>
  <si>
    <t>Số cây xanh được trồng mới</t>
  </si>
  <si>
    <t>Số hoạt động hưởng ứng phong trào chống rác thải nhựa</t>
  </si>
  <si>
    <t>cây</t>
  </si>
  <si>
    <t>Hoạt động</t>
  </si>
  <si>
    <t>Số nhà nhân ái được xây dựng</t>
  </si>
  <si>
    <t>Tổng giá trị thực hiện</t>
  </si>
  <si>
    <t>Nhà</t>
  </si>
  <si>
    <t>Số lượt thanh niên hoàn lương, yếu thế được giúp đỡ, hỗ trợ</t>
  </si>
  <si>
    <t>Số lần tổ chức khám bệnh phát thuốc</t>
  </si>
  <si>
    <t>Số người  được khám bệnh, phát thuốc miễn phí</t>
  </si>
  <si>
    <t>Số lần tổ chức hiến máu</t>
  </si>
  <si>
    <t>lượt</t>
  </si>
  <si>
    <t>đơn vị</t>
  </si>
  <si>
    <t>PHỤ LỤC 2: THANH NIÊN VIỆT NAM YÊU NƯỚC, BẢN LĨNH</t>
  </si>
  <si>
    <t>Học tập và làm theo tư tưởng, đạo đức, phong cách Hồ Chí Minh</t>
  </si>
  <si>
    <t>Tham gia Cuộc vận động “Mỗi ngày một tin tốt, mỗi tuần một câu chuyện đẹp”</t>
  </si>
  <si>
    <t>Hoạt động "Đền ơn đáp nghĩa, uống nước nhớ nguồn</t>
  </si>
  <si>
    <t>Các hoạt động "Nghĩa tình Biên cương Tổ quốc"; "Vì người bạn tòng quân"; "Vì các chiến sĩ nơi biên giới, hải đảo"</t>
  </si>
  <si>
    <t>Giải thưởng và tổ chức tuyên dương thanh niên tiêu biểu trên các lĩnh vực</t>
  </si>
  <si>
    <t>Số lượng cán bộ hội được học tập chuyên đề thực hiện Chỉ thị 05</t>
  </si>
  <si>
    <t>Số lượng hội viên, thanh niên được học tập</t>
  </si>
  <si>
    <t>Số hoạt động tuyên truyền, phổ biến, giáo dục pháp luật</t>
  </si>
  <si>
    <t>Số hoạt động tư vấn, trợ giúp pháp lý</t>
  </si>
  <si>
    <t>Số lượt hội viên, thanh thiếu niên được tuyên truyền, phổ biến, giáo dục pháp luật, tư vấn, trợ giúp pháp lý</t>
  </si>
  <si>
    <t>Số hoạt động tuyên truyền, trang bị kiến thức, phương pháp, kỹ năng đấu tranh với các luận điệu xuyên tạc cho hội viên, thanh niên</t>
  </si>
  <si>
    <t>Số lượng Hội cơ sở có trang Facebook</t>
  </si>
  <si>
    <t>Tổng số Hội cơ sở</t>
  </si>
  <si>
    <t>Số lượng tin tốt, câu chuyện đẹp được tuyên truyền</t>
  </si>
  <si>
    <t>Số lượt hội viên, thanh niên tham gia</t>
  </si>
  <si>
    <t>Nguồn lực hoạt động</t>
  </si>
  <si>
    <t>Số hội viên, thanh niên tham gia</t>
  </si>
  <si>
    <t>Cấp huyện</t>
  </si>
  <si>
    <t>Cấp xã</t>
  </si>
  <si>
    <t>Số hội viên, thanh niên được tuyên dương</t>
  </si>
  <si>
    <t>Nội dung</t>
  </si>
  <si>
    <t>Tuyên truyền, phổ biến, giáo dục pháp luật và đấu tranh với các luận điệu xuyên tạc 
của các thế lực thù địch</t>
  </si>
  <si>
    <t xml:space="preserve">Số lượt hội viên, thanh niên được trang bị kiến thức, phương pháp, kỹ năng đấu tranh với các luận điệu xuyên tạc </t>
  </si>
  <si>
    <t>Lần</t>
  </si>
  <si>
    <t>Số lượng Hội cơ sở có trang FB</t>
  </si>
  <si>
    <t>Tin, câu chuyện</t>
  </si>
  <si>
    <t xml:space="preserve">Hoạt động </t>
  </si>
  <si>
    <t xml:space="preserve">Lượt  </t>
  </si>
  <si>
    <t>Đon vị</t>
  </si>
  <si>
    <t>Tổ chức các diễn đàn, hội thảo "Thanh niên làm theo lời Bác"</t>
  </si>
  <si>
    <t>Đội hình, câu lạc bộ tuyên truyền pháp luật, phòng chống tệ nạn xã hội, bạo lực</t>
  </si>
  <si>
    <t>Tổ chức diễn đàn, hội thảo "Thanh niên với pháp luật", "Pháp luật và cuộc sống thanh niên"</t>
  </si>
  <si>
    <t>Ngày hội "Thanh niên với văn hóa giao thông"</t>
  </si>
  <si>
    <t>Tuyên truyền Luật Phòng chống tác hại rượu bia</t>
  </si>
  <si>
    <t>Tuyên dương 
gia đình trẻ</t>
  </si>
  <si>
    <t>Tổ chức Ngày hội thanh niên sống đẹp</t>
  </si>
  <si>
    <t>Chương trình "Tỏa sáng Nghị lực Việt"</t>
  </si>
  <si>
    <t>Xây dựng các mô hình hỗ trợ thanh niên chậm tiến, thanh niên hoàn lương, thanh niên sau cai nghiện ma túy</t>
  </si>
  <si>
    <t>Số lượt hội viên, thanh niên tham gia</t>
  </si>
  <si>
    <t>Số đội hình, câu lạc bộ</t>
  </si>
  <si>
    <t>Số hội viên, thanh niên tham gia</t>
  </si>
  <si>
    <t>Số lượt hội viên, thanh niên tham gia</t>
  </si>
  <si>
    <t>Số lần tổ chức</t>
  </si>
  <si>
    <t>Số gia đình
 trẻ được tuyên dương</t>
  </si>
  <si>
    <t>Số hội viên, thanh niên được tuyên dương</t>
  </si>
  <si>
    <t>Số gương hội viên, thanh niên tiêu biểu được tôn vinh</t>
  </si>
  <si>
    <t>Số mô hình hỗ trợ</t>
  </si>
  <si>
    <t>Số thanh niên được hỗ trợ</t>
  </si>
  <si>
    <t>Số câu lạc bộ "Thắp sáng niềm tin"</t>
  </si>
  <si>
    <t>Tổng số hội viên, thanh niên tham gia</t>
  </si>
  <si>
    <t>Hoạt 
động</t>
  </si>
  <si>
    <t>Câu lạc bộ</t>
  </si>
  <si>
    <t>Gia đình</t>
  </si>
  <si>
    <t>Công trình</t>
  </si>
  <si>
    <t>Ngày hội</t>
  </si>
  <si>
    <t>Mô hình</t>
  </si>
  <si>
    <t>"Tình nguyện mùa đông", 
"Xuân tình nguyện"</t>
  </si>
  <si>
    <t>"Tháng ba biên giới"</t>
  </si>
  <si>
    <t>Nhà nhân ái</t>
  </si>
  <si>
    <t>Nhà bán trú, Trường đẹp cho em</t>
  </si>
  <si>
    <t>Cổng trường an toàn (nếu có)</t>
  </si>
  <si>
    <t>Bến đò ngang an toàn (nếu có)</t>
  </si>
  <si>
    <t>Điểm giao cắt đường bộ - đường sắt an toàn (nếu có)</t>
  </si>
  <si>
    <t>"Hành trình nhân ái vì sức khỏe cộng đồng"</t>
  </si>
  <si>
    <t>"Mang âm nhạc đến bệnh viện"</t>
  </si>
  <si>
    <t>"Cùng sống khỏe"</t>
  </si>
  <si>
    <t>"Tiếp sức người bệnh"</t>
  </si>
  <si>
    <t>Tập huấn sơ cấp cứu cho giáo viên mầm non, giáo viên tiểu học</t>
  </si>
  <si>
    <t>Chiến dịch "Hãy làm sạch biển"</t>
  </si>
  <si>
    <t>Tuyên truyền Cuộc vận động "Thanh niên Việt Nam chống rác thải nhựa"</t>
  </si>
  <si>
    <t>Tập hợp, đoàn kết, điều phối và hỗ trợ hoạt động tình nguyện của các câu lạc bộ, tổ, đội, nhóm thanh niên</t>
  </si>
  <si>
    <t>Công trình thanh niên</t>
  </si>
  <si>
    <t>Tôn vinh, tuyên dương những cá nhân, tập thể trong công tác tình nguyện</t>
  </si>
  <si>
    <t>Tổng số kinh phí</t>
  </si>
  <si>
    <t>Xây mới</t>
  </si>
  <si>
    <t>Tổng giá trị</t>
  </si>
  <si>
    <t>Duy trì</t>
  </si>
  <si>
    <t>Số giáo viên tham gia</t>
  </si>
  <si>
    <t>Số lượt  hội viên, thanh niên được tuyên truyền</t>
  </si>
  <si>
    <t>Số mô hình bảo vệ môi trường, ứng phó với biến đổi khí hậu</t>
  </si>
  <si>
    <t xml:space="preserve">Tổng số câu lạc bộ, tổ, đội, nhóm thanh niên </t>
  </si>
  <si>
    <t>Số lượt  thanh niên tham gia</t>
  </si>
  <si>
    <t>Số lượng công trình thanh niên được thực hiện</t>
  </si>
  <si>
    <t>Giá trị các công trình</t>
  </si>
  <si>
    <t>Số cá nhân được tôn vinh, tuyên dương</t>
  </si>
  <si>
    <t>Số tập thể được tôn vinh, tuyên dương</t>
  </si>
  <si>
    <t>Nhà</t>
  </si>
  <si>
    <t>Triệu đồng</t>
  </si>
  <si>
    <t>Cổng trường</t>
  </si>
  <si>
    <t>Bến đò</t>
  </si>
  <si>
    <t>Điểm</t>
  </si>
  <si>
    <t>Tuyên truyền ý thức rèn luyện thể dục, thể thao</t>
  </si>
  <si>
    <t>Thi đấu, giao lưu thể thao</t>
  </si>
  <si>
    <t>Phong trào "10 nghìn bước mỗi ngày"</t>
  </si>
  <si>
    <t>Tư vấn tâm lý cho hội viên, thanh niên</t>
  </si>
  <si>
    <t>Hỗ trợ nâng cao kiến thức, kỹ năng thực hành cho thanh niên</t>
  </si>
  <si>
    <t>Tuyên truyền nâng cao nhận thức thanh niên về hội nhập quốc tế</t>
  </si>
  <si>
    <t>Tuyên truyền, vận động hội viên, thanh niên tích cực học tập tiếng Anh</t>
  </si>
  <si>
    <t>Tổ chức hoạt động giao lưu thanh niên quốc tế hoặc các hoạt động cho thanh niên nước ngoài tại địa phương, đơn vị từ hội cấp huyện trở lên</t>
  </si>
  <si>
    <t>Cấp huyện</t>
  </si>
  <si>
    <t>Cấp xã</t>
  </si>
  <si>
    <t>Số cán bộ, hội viên, thanh niên đăng ký tham gia</t>
  </si>
  <si>
    <t>Số lượt hội viên, thanh niên được tư vấn</t>
  </si>
  <si>
    <t>Tổng số cán bộ hội được tuyên truyền, tập huấn</t>
  </si>
  <si>
    <t>Tổng số hội viên, thanh niên được tuyên truyền, tập huấn</t>
  </si>
  <si>
    <t>Tổng số hoạt động giao lưu thanh niên quốc tế</t>
  </si>
  <si>
    <t xml:space="preserve">Tổng số lượt thanh niên tham gia </t>
  </si>
  <si>
    <t xml:space="preserve">Tổng số hoạt động cho thanh niên nước ngoài tại địa phương </t>
  </si>
  <si>
    <t xml:space="preserve">Tổng số lượt thanh niên nước ngoài tham gia </t>
  </si>
  <si>
    <t>Số lượt cán bộ, hội viên, thanh niên tham gia</t>
  </si>
  <si>
    <t>Số dư nợ (tính đến ngày ...)</t>
  </si>
  <si>
    <t xml:space="preserve">Các hoạt động chăm lo, hỗ trợ thanh niên </t>
  </si>
  <si>
    <t>Hỗ trợ thanh niên tài năng</t>
  </si>
  <si>
    <t>Hoạt động trong thanh niên dân tộc thiểu số, thanh niên tín đồ tôn giáo</t>
  </si>
  <si>
    <t>Hỗ trợ thanh niên khuyết tật</t>
  </si>
  <si>
    <t>Tư vấn, giới thiệu, tạo việc làm cho thanh niên thất nghiệp, chưa có việc làm</t>
  </si>
  <si>
    <t>Hỗ trợ thanh niên công nhân</t>
  </si>
  <si>
    <t>Tổng số lượt thanh niên được chăm lo, hỗ trợ</t>
  </si>
  <si>
    <t>Tổng giá trị nguồn lực chăm lo, hỗ trợ cho thanh niên</t>
  </si>
  <si>
    <t>Số hoạt động hỗ trợ thanh niên tài năng</t>
  </si>
  <si>
    <t>Tổng số lượt thanh niên tài năng được hỗ trợ</t>
  </si>
  <si>
    <t>Tổng giá trị các nguồn lực hỗ trợ thanh niên tài năng</t>
  </si>
  <si>
    <t>Số hoạt động tôn vinh thanh niên tài năng</t>
  </si>
  <si>
    <t>Số thanh niên dân tộc thiểu số, thanh niên tín đồ tôn giáo tham gia</t>
  </si>
  <si>
    <t>Số hoạt động hỗ trợ thanh niên dân tộc thiểu số, thanh niên tín đồ tôn giáo lập thân, lập nghiệp</t>
  </si>
  <si>
    <t>Số thanh niên dân tộc thiểu số, thanh niên tín đồ tôn giáo được hỗ trợ</t>
  </si>
  <si>
    <t>Số hoạt động hỗ trợ thanh niên khuyết tật</t>
  </si>
  <si>
    <t>Tổng số lượt thanh niên khuyết tật được hỗ trợ</t>
  </si>
  <si>
    <t>Tổng số lượt thanh niên tham gia</t>
  </si>
  <si>
    <t>Tổng số thanh niên thất nghiệp, chưa có việc làm được tạo việc làm</t>
  </si>
  <si>
    <t>Số hoạt động tư vấn sức khỏe, pháp luật, kỹ năng</t>
  </si>
  <si>
    <t>Tổng số lượt thanh niên công nhân tham gia</t>
  </si>
  <si>
    <t>Số hoạt động văn hóa văn nghệ, thể dục thể thao trong thanh niên công nhân</t>
  </si>
  <si>
    <t>Tập huấn kỹ năng, nghiệp vụ cho cán bộ Hội</t>
  </si>
  <si>
    <t>Hội nghị chuyên đề về công tác đoàn kết tập hợp thanh niên dân tộc, thanh niên tôn giáo cho thủ lĩnh thanh niên, cán bộ Hội chủ chốt các cấp và lực lượng nòng cốt</t>
  </si>
  <si>
    <t>Tôn vinh thủ lĩnh thanh niên, cán bộ Hội tiêu biểu</t>
  </si>
  <si>
    <t>Xây dựng lực lượng cốt cán trong thanh niên dân tộc thiểu số, thanh niên tín đồ tôn giáo</t>
  </si>
  <si>
    <t>Số lượng cán bộ Hội chuyên trách</t>
  </si>
  <si>
    <t>Số lớp</t>
  </si>
  <si>
    <t>Số lượt cán bộ Hội được tập huấn</t>
  </si>
  <si>
    <t>Số lượt thủ lĩnh thanh niên, cán bộ Hội chủ chốt các cấp và lực lượng nòng cốt tham gia</t>
  </si>
  <si>
    <t>Số thủ lĩnh thanh niên, cán bộ Hội tiêu biểu được tuyên dương</t>
  </si>
  <si>
    <t xml:space="preserve">Tổng số cốt cán phong trào trong thanh niên </t>
  </si>
  <si>
    <t>Số cán bộ Hội tập huấn về kỹ năng, nghiệp vụ ĐKTHTN dân tộc thiểu số, thanh niên tín đồ tôn giáo</t>
  </si>
  <si>
    <t>Lớp</t>
  </si>
  <si>
    <t>Hội viên</t>
  </si>
  <si>
    <t>Số lượng hội viên được kết nạp mới theo các khu vực</t>
  </si>
  <si>
    <t>Công tác bồi dưỡng, giới thiệu hội viên ưu tú cho Đoàn</t>
  </si>
  <si>
    <t>Tổng số Hội viên</t>
  </si>
  <si>
    <t>Tổng số Hội viên là Đoàn viên</t>
  </si>
  <si>
    <t>Tổng số Hội viên không phải là Đoàn viên</t>
  </si>
  <si>
    <t xml:space="preserve">Khối xã, phường, thị trấn </t>
  </si>
  <si>
    <t>Khối trường  THPT</t>
  </si>
  <si>
    <t>Khối doanh nghiệp</t>
  </si>
  <si>
    <t xml:space="preserve">  Khối lực lượng vũ trang</t>
  </si>
  <si>
    <t>Hội viên là người dân tộc thiểu số</t>
  </si>
  <si>
    <t>Hội viên là thanh niên tín đồ tôn giáo</t>
  </si>
  <si>
    <t>Hội viên trưởng thành</t>
  </si>
  <si>
    <t>Hội viên  bị khai trừ</t>
  </si>
  <si>
    <t>Hội viên  bị xóa tên</t>
  </si>
  <si>
    <t>Tổng số</t>
  </si>
  <si>
    <t>Tổng số hội viên ưu tú giới thiệu cho Đoàn</t>
  </si>
  <si>
    <t>Số đoàn viên được kết nạp từ hội viên ưu tú trong các khu vực</t>
  </si>
  <si>
    <t xml:space="preserve">Doanh nghiệp nhà nước </t>
  </si>
  <si>
    <t xml:space="preserve">Doanh nghiệp ngoài nhà nước </t>
  </si>
  <si>
    <t>Tổng số hội viên ưu tú được kết nạp Đoàn</t>
  </si>
  <si>
    <t>Địa bàn dân cư</t>
  </si>
  <si>
    <t xml:space="preserve">Doanh nghiệp    </t>
  </si>
  <si>
    <t xml:space="preserve">Lực lượng vũ trang </t>
  </si>
  <si>
    <t>Số chi Hội trên địa bàn dân cư</t>
  </si>
  <si>
    <t>Số chi Hội chuyển đổi sang mô hình câu lạc bộ, tổ, đội, nhóm thanh niên</t>
  </si>
  <si>
    <t>Phát triển tổ chức Hội LHTN Việt Nam trong các khu công nghiệp, khu chế xuất, doanh nghiệp ngoài Nhà nước</t>
  </si>
  <si>
    <t>Phát triển tổ chức Hội LHTN Việt Nam trong khu vực thanh niên dân tộc thiểu số, thanh niên tín đồ tôn giáo</t>
  </si>
  <si>
    <t>Phát triển tổ chức Hội LHTN Việt Nam trong các khu đô thị mới, khu chung cư</t>
  </si>
  <si>
    <t>Tổ chức Hội cấp huyện triển khai hoạt động hướng dẫn nghiệp vụ công tác Hội</t>
  </si>
  <si>
    <t>Tư vấn, hỗ trợ phương pháp bảo vệ quyền và lợi ích hợp pháp, chính đáng của thanh niên</t>
  </si>
  <si>
    <t>Các hoạt động giao lưu, kết nối với thanh niên Việt Nam ở nước ngoài</t>
  </si>
  <si>
    <t>Công tác kiểm tra, giám sát</t>
  </si>
  <si>
    <t>Duy trì</t>
  </si>
  <si>
    <t>Phát triển mới</t>
  </si>
  <si>
    <t>Tổng số tổ chức Hội cấp huyện</t>
  </si>
  <si>
    <t>Số tổ chức Hội triển khai</t>
  </si>
  <si>
    <t>Số lượt thanh niên được tư vấn, hỗ trợ phương pháp</t>
  </si>
  <si>
    <t>Số hội viên</t>
  </si>
  <si>
    <t>Số lượt thanh niên tham gia</t>
  </si>
  <si>
    <t>Chi hội</t>
  </si>
  <si>
    <t>Lần</t>
  </si>
  <si>
    <t>Phù Mỹ</t>
  </si>
  <si>
    <t>Số Hội xã,  thị trấn thành lập được mô hình</t>
  </si>
  <si>
    <t>Tổng số Hội xã,  thị trấn trên địa bàn</t>
  </si>
  <si>
    <t>Tỷ lệ Hội xã, thị trấn xây dựng được mô hình</t>
  </si>
  <si>
    <t>Số tổ chức Hội trong các doanh nghiệp ngoài nhà nước thành lập mới trong NK</t>
  </si>
  <si>
    <t>117,5</t>
  </si>
  <si>
    <t>Số Hội LHTN Việt Nam có giải thưởng và tổ chức tuyên dương (cấp huyện)</t>
  </si>
  <si>
    <t>CLḄ, tổ, đội, nhóm</t>
  </si>
  <si>
    <t>Tổng giá trị các nguồn lực hỗ trợ thanh niên khuyết tật</t>
  </si>
  <si>
    <t>21,5</t>
  </si>
  <si>
    <t>Số lần tổ chức Hội tham gia bảo vệ quyền và lợi ích hợp pháp, chính đáng của thanh niên</t>
  </si>
  <si>
    <t>Các loại hình Hội (CLB) khác trực thuộc Hội LHTNVN cấp huyện</t>
  </si>
  <si>
    <t>Hội (CLB) Thầy thuốc trẻ cấp huyện</t>
  </si>
  <si>
    <t>Số lượt đơn vị được Hội cấp huyện kiểm tra</t>
  </si>
  <si>
    <t>Số lượt đơn vị được Hội cấp huyện giám sát</t>
  </si>
  <si>
    <t>Toàn huyện trồng 100.000 cây xanh; mỗi cơ sở Hội tổ chức ít nhất 05 hoạt động hưởng ứng phong trào “Chống rác thải nhựa”.</t>
  </si>
  <si>
    <t>Xây dựng nhà nhân ái</t>
  </si>
  <si>
    <t>Tư vấn hướng nghiệp, tập huấn, bồi dưỡng, giới thiệu việc làm cho  hội viên, thanh niên.</t>
  </si>
  <si>
    <t>Tư vấn, khám bệnh phát thuốc miễn phí cho người dân có hoàn cảnh khó khăn. Tổ chức vận động thanh niên tình nguyện hiến máu</t>
  </si>
  <si>
    <t xml:space="preserve">PHỤ LỤC SỐ LIỆU
KẾT QUẢ NHIỆM KỲ ĐẠI HỘI HỘI LHTN VIỆT NAM HUYỆN PHÙ MỸ NHIỆM KỲ 2019 - 2024
(Tính từ tháng 7/2019 - 3/2024)
</t>
  </si>
  <si>
    <t>PHỤ LỤC 3: THANH NIÊN VIỆT NAM SỐNG ĐẸP, SỐNG CÓ ÍCH</t>
  </si>
  <si>
    <t>PHỤ LỤC 4: THANH NIÊN VIỆT NAM TÌNH NGUYỆN VÌ CỘNG ĐỒNG</t>
  </si>
  <si>
    <t>PHỤ LỤC 5: THANH NIÊN VIỆT NAM KHỎE THỂ CHẤT, VỮNG KỸ NĂNG, CHỦ ĐỘNG HỘI NHẬP QUỐC TẾ</t>
  </si>
  <si>
    <t>PHỤ LỤC 6: CHƯƠNG TRÌNH "ĐỒNG HÀNH VỚI THANH NIÊN LẬP THÂN, LẬP NGHIỆP"</t>
  </si>
  <si>
    <t>PHỤ LỤC 7: CHƯƠNG TRÌNH "XÂY DỰNG HỘI LIÊN HIỆP THANH NIÊN VIỆT NAM VỮNG MẠNH"</t>
  </si>
  <si>
    <t>PHỤ LỤC 8. CHƯƠNG TRÌNH "XÂY DỰNG HỘI LIÊN HIỆP THANH NIÊN VIỆT NAM VỮNG MẠNH"</t>
  </si>
  <si>
    <t>PHỤ LỤC 9:  CHƯƠNG TRÌNH "XÂY DỰNG HỘI LIÊN HIỆP THANH NIÊN VIỆT NAM VỮNG MẠNH"</t>
  </si>
  <si>
    <t>Tuyên truyền, nâng cao nhận thức của thanh niên về bảo vệ môi trường, ứng phó với biến đổi khí 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</si>
</sst>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43" x14ac:knownFonts="1">
    <font>
      <sz val="11"/>
      <color theme="1"/>
      <name val="Calibri"/>
      <family val="2"/>
      <scheme val="minor"/>
    </font>
    <font>
      <sz val="12"/>
      <color theme="1"/>
      <name val="Times New Roman"/>
      <family val="1"/>
    </font>
    <font>
      <b/>
      <sz val="14"/>
      <color theme="1"/>
      <name val="Times New Roman"/>
      <family val="1"/>
    </font>
    <font>
      <sz val="10"/>
      <color rgb="FF000000"/>
      <name val="Arial"/>
      <family val="2"/>
    </font>
    <font>
      <sz val="12"/>
      <name val="Times New Roman"/>
      <family val="1"/>
    </font>
    <font>
      <sz val="11"/>
      <color indexed="8"/>
      <name val="Calibri"/>
      <family val="2"/>
    </font>
    <font>
      <sz val="10"/>
      <name val="Times New Roman"/>
      <family val="1"/>
    </font>
    <font>
      <sz val="10"/>
      <color rgb="FF000000"/>
      <name val="Times New Roman"/>
      <family val="1"/>
    </font>
    <font>
      <b/>
      <sz val="10"/>
      <color rgb="FF000000"/>
      <name val="Times New Roman"/>
      <family val="1"/>
    </font>
    <font>
      <sz val="10"/>
      <name val="Arial"/>
      <family val="2"/>
    </font>
    <font>
      <i/>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sz val="10"/>
      <color theme="1"/>
      <name val="Arial"/>
      <family val="2"/>
    </font>
    <font>
      <b/>
      <sz val="12"/>
      <color theme="1"/>
      <name val="Times New Roman"/>
      <family val="1"/>
    </font>
    <font>
      <b/>
      <sz val="10"/>
      <name val="Times New Roman"/>
      <family val="1"/>
    </font>
    <font>
      <b/>
      <sz val="10"/>
      <color theme="1"/>
      <name val="Arial"/>
      <family val="2"/>
    </font>
    <font>
      <b/>
      <sz val="10"/>
      <color rgb="FFFF0000"/>
      <name val="Times New Roman"/>
      <family val="1"/>
    </font>
    <font>
      <sz val="10"/>
      <color rgb="FFFF0000"/>
      <name val="Times New Roman"/>
      <family val="1"/>
    </font>
    <font>
      <i/>
      <sz val="10"/>
      <color rgb="FFFF0000"/>
      <name val="Times New Roman"/>
      <family val="1"/>
    </font>
    <font>
      <b/>
      <sz val="10"/>
      <color rgb="FFFF0000"/>
      <name val="Arial"/>
      <family val="2"/>
    </font>
    <font>
      <sz val="10"/>
      <color theme="8"/>
      <name val="Times New Roman"/>
      <family val="1"/>
    </font>
    <font>
      <sz val="10"/>
      <color theme="8"/>
      <name val="Arial"/>
      <family val="2"/>
    </font>
    <font>
      <i/>
      <sz val="10"/>
      <color theme="8"/>
      <name val="Times New Roman"/>
      <family val="1"/>
    </font>
    <font>
      <b/>
      <sz val="10"/>
      <color theme="8"/>
      <name val="Times New Roman"/>
      <family val="1"/>
    </font>
    <font>
      <b/>
      <sz val="14"/>
      <color theme="1"/>
      <name val="Calibri"/>
      <family val="2"/>
      <scheme val="minor"/>
    </font>
    <font>
      <i/>
      <sz val="10"/>
      <name val="Times New Roman"/>
      <family val="1"/>
    </font>
    <font>
      <b/>
      <sz val="14"/>
      <color rgb="FF000000"/>
      <name val="Times New Roman"/>
      <family val="1"/>
    </font>
    <font>
      <sz val="11"/>
      <color theme="1"/>
      <name val="Calibri"/>
      <family val="2"/>
      <scheme val="minor"/>
    </font>
    <font>
      <sz val="9"/>
      <color theme="1"/>
      <name val="Times New Roman"/>
      <family val="1"/>
    </font>
    <font>
      <b/>
      <sz val="9"/>
      <color rgb="FFFF0000"/>
      <name val="Times New Roman"/>
      <family val="1"/>
    </font>
    <font>
      <sz val="9"/>
      <color rgb="FFFF0000"/>
      <name val="Times New Roman"/>
      <family val="1"/>
    </font>
    <font>
      <sz val="11"/>
      <color rgb="FFFF0000"/>
      <name val="Calibri"/>
      <family val="2"/>
      <scheme val="minor"/>
    </font>
    <font>
      <sz val="11"/>
      <color theme="1"/>
      <name val="Times New Roman"/>
      <family val="1"/>
    </font>
    <font>
      <sz val="11"/>
      <color rgb="FFFF0000"/>
      <name val="Times New Roman"/>
      <family val="1"/>
    </font>
    <font>
      <sz val="11"/>
      <name val="Times New Roman"/>
      <family val="1"/>
    </font>
    <font>
      <b/>
      <sz val="16"/>
      <color rgb="FF000000"/>
      <name val="Times New Roman"/>
      <family val="1"/>
    </font>
    <font>
      <b/>
      <sz val="18"/>
      <color rgb="FF000000"/>
      <name val="Times New Roman"/>
      <family val="1"/>
    </font>
    <font>
      <b/>
      <sz val="18"/>
      <color theme="1"/>
      <name val="Times New Roman"/>
      <family val="1"/>
    </font>
    <font>
      <b/>
      <sz val="11"/>
      <color theme="1"/>
      <name val="Times New Roman"/>
      <family val="1"/>
    </font>
    <font>
      <b/>
      <sz val="22"/>
      <color rgb="FF000000"/>
      <name val="Times New Roman"/>
      <family val="1"/>
    </font>
    <font>
      <sz val="10"/>
      <color rgb="FFFF0000"/>
      <name val="Arial"/>
      <family val="2"/>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3" fillId="0" borderId="0"/>
    <xf numFmtId="43" fontId="4"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3" fontId="29" fillId="0" borderId="0" applyFont="0" applyFill="0" applyBorder="0" applyAlignment="0" applyProtection="0"/>
  </cellStyleXfs>
  <cellXfs count="126">
    <xf numFmtId="0" fontId="0" fillId="0" borderId="0" xfId="0"/>
    <xf numFmtId="0" fontId="10"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6" fillId="2" borderId="1" xfId="1" applyFont="1" applyFill="1" applyBorder="1" applyAlignment="1">
      <alignment horizontal="right"/>
    </xf>
    <xf numFmtId="0" fontId="11"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164" fontId="11" fillId="2" borderId="1" xfId="1" applyNumberFormat="1" applyFont="1" applyFill="1" applyBorder="1" applyAlignment="1">
      <alignment horizontal="center" vertical="center" wrapText="1"/>
    </xf>
    <xf numFmtId="0" fontId="12" fillId="2" borderId="1" xfId="1" applyFont="1" applyFill="1" applyBorder="1" applyAlignment="1">
      <alignment horizontal="center" vertical="center"/>
    </xf>
    <xf numFmtId="0" fontId="11" fillId="2" borderId="1" xfId="1" applyFont="1" applyFill="1" applyBorder="1"/>
    <xf numFmtId="0" fontId="3" fillId="0" borderId="0" xfId="1"/>
    <xf numFmtId="0" fontId="1" fillId="0" borderId="0" xfId="1" applyFont="1"/>
    <xf numFmtId="164" fontId="12" fillId="2" borderId="1" xfId="1" applyNumberFormat="1" applyFont="1" applyFill="1" applyBorder="1" applyAlignment="1">
      <alignment horizontal="center" vertical="center" wrapText="1"/>
    </xf>
    <xf numFmtId="0" fontId="8" fillId="2" borderId="1" xfId="1" applyFont="1" applyFill="1" applyBorder="1" applyAlignment="1">
      <alignment horizontal="right"/>
    </xf>
    <xf numFmtId="0" fontId="10" fillId="2" borderId="1" xfId="1" applyFont="1" applyFill="1" applyBorder="1" applyAlignment="1">
      <alignment horizontal="center" vertical="center"/>
    </xf>
    <xf numFmtId="164" fontId="11" fillId="3" borderId="1" xfId="1" applyNumberFormat="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12" fillId="0" borderId="1" xfId="1" applyFont="1" applyBorder="1" applyAlignment="1">
      <alignment horizontal="center" vertical="center"/>
    </xf>
    <xf numFmtId="0" fontId="19" fillId="0" borderId="1" xfId="1" applyFont="1" applyBorder="1" applyAlignment="1">
      <alignment horizontal="center" vertical="center" wrapText="1"/>
    </xf>
    <xf numFmtId="0" fontId="20" fillId="0" borderId="1" xfId="1" applyFont="1" applyBorder="1" applyAlignment="1">
      <alignment horizontal="center" vertical="center" wrapText="1"/>
    </xf>
    <xf numFmtId="164" fontId="13" fillId="3" borderId="1" xfId="1" applyNumberFormat="1" applyFont="1" applyFill="1" applyBorder="1" applyAlignment="1">
      <alignment horizontal="center" wrapText="1"/>
    </xf>
    <xf numFmtId="0" fontId="20" fillId="3" borderId="1" xfId="1" applyFont="1" applyFill="1" applyBorder="1" applyAlignment="1">
      <alignment horizontal="center" vertical="center" wrapText="1"/>
    </xf>
    <xf numFmtId="0" fontId="24" fillId="3" borderId="1" xfId="1" applyFont="1" applyFill="1" applyBorder="1" applyAlignment="1">
      <alignment horizontal="center" vertical="center" wrapText="1"/>
    </xf>
    <xf numFmtId="0" fontId="27" fillId="3" borderId="1" xfId="1" applyFont="1" applyFill="1" applyBorder="1" applyAlignment="1">
      <alignment horizontal="center" vertical="center" wrapText="1"/>
    </xf>
    <xf numFmtId="164" fontId="25" fillId="3" borderId="1" xfId="1" applyNumberFormat="1" applyFont="1" applyFill="1" applyBorder="1" applyAlignment="1">
      <alignment horizontal="center" wrapText="1"/>
    </xf>
    <xf numFmtId="3" fontId="19" fillId="0" borderId="1" xfId="1" applyNumberFormat="1" applyFont="1" applyBorder="1" applyAlignment="1">
      <alignment horizontal="center" vertical="center" wrapText="1"/>
    </xf>
    <xf numFmtId="0" fontId="6" fillId="0" borderId="1" xfId="1" applyFont="1" applyBorder="1" applyAlignment="1">
      <alignment vertical="center"/>
    </xf>
    <xf numFmtId="0" fontId="30" fillId="0" borderId="0" xfId="0" applyFont="1"/>
    <xf numFmtId="0" fontId="30" fillId="0" borderId="1" xfId="0" applyFont="1" applyBorder="1" applyAlignment="1">
      <alignment horizontal="center" vertical="center" wrapText="1"/>
    </xf>
    <xf numFmtId="0" fontId="30" fillId="0" borderId="3" xfId="0" applyFont="1" applyBorder="1" applyAlignment="1">
      <alignment vertical="center" wrapText="1"/>
    </xf>
    <xf numFmtId="0" fontId="30" fillId="0" borderId="7" xfId="0" applyFont="1" applyBorder="1" applyAlignment="1">
      <alignment horizontal="center" vertical="center" wrapText="1"/>
    </xf>
    <xf numFmtId="0" fontId="30" fillId="0" borderId="1" xfId="0" applyFont="1" applyBorder="1"/>
    <xf numFmtId="0" fontId="30" fillId="0" borderId="1" xfId="0" applyFont="1" applyBorder="1" applyAlignment="1">
      <alignment vertical="center"/>
    </xf>
    <xf numFmtId="164" fontId="30" fillId="0" borderId="1" xfId="8" applyNumberFormat="1" applyFont="1" applyBorder="1" applyAlignment="1">
      <alignment vertical="center"/>
    </xf>
    <xf numFmtId="9" fontId="30" fillId="0" borderId="1" xfId="0" applyNumberFormat="1" applyFont="1" applyBorder="1" applyAlignment="1">
      <alignment vertical="center"/>
    </xf>
    <xf numFmtId="0" fontId="30" fillId="0" borderId="1" xfId="0" quotePrefix="1" applyFont="1" applyBorder="1" applyAlignment="1">
      <alignment vertical="center" wrapText="1"/>
    </xf>
    <xf numFmtId="3" fontId="30" fillId="0" borderId="1" xfId="0" applyNumberFormat="1" applyFont="1" applyBorder="1" applyAlignment="1">
      <alignment vertical="center"/>
    </xf>
    <xf numFmtId="0" fontId="32" fillId="0" borderId="1" xfId="0" applyFont="1" applyBorder="1" applyAlignment="1">
      <alignment vertical="center"/>
    </xf>
    <xf numFmtId="0" fontId="30" fillId="0" borderId="0" xfId="0" applyFont="1" applyAlignment="1">
      <alignment vertical="center"/>
    </xf>
    <xf numFmtId="9" fontId="30" fillId="0" borderId="0" xfId="0" applyNumberFormat="1" applyFont="1"/>
    <xf numFmtId="0" fontId="35" fillId="0" borderId="1" xfId="0" applyFont="1" applyBorder="1"/>
    <xf numFmtId="164" fontId="34" fillId="0" borderId="1" xfId="8" applyNumberFormat="1" applyFont="1" applyBorder="1"/>
    <xf numFmtId="164" fontId="35" fillId="0" borderId="1" xfId="8" applyNumberFormat="1" applyFont="1" applyBorder="1"/>
    <xf numFmtId="164" fontId="34" fillId="0" borderId="0" xfId="8" applyNumberFormat="1" applyFont="1"/>
    <xf numFmtId="0" fontId="33" fillId="0" borderId="0" xfId="0" applyFont="1"/>
    <xf numFmtId="0" fontId="36" fillId="0" borderId="1" xfId="0" applyFont="1" applyBorder="1"/>
    <xf numFmtId="0" fontId="0" fillId="0" borderId="0" xfId="0" applyAlignment="1">
      <alignment horizontal="center"/>
    </xf>
    <xf numFmtId="0" fontId="0" fillId="0" borderId="1" xfId="0" applyBorder="1"/>
    <xf numFmtId="164" fontId="34" fillId="3" borderId="1" xfId="8" applyNumberFormat="1" applyFont="1" applyFill="1" applyBorder="1"/>
    <xf numFmtId="0" fontId="30" fillId="3" borderId="1" xfId="0" applyFont="1" applyFill="1" applyBorder="1" applyAlignment="1">
      <alignment vertical="center"/>
    </xf>
    <xf numFmtId="0" fontId="32" fillId="3" borderId="1" xfId="0" applyFont="1" applyFill="1" applyBorder="1" applyAlignment="1">
      <alignment vertical="center"/>
    </xf>
    <xf numFmtId="0" fontId="7" fillId="2" borderId="1" xfId="1" applyFont="1" applyFill="1" applyBorder="1" applyAlignment="1">
      <alignment horizontal="center" vertical="center" wrapText="1"/>
    </xf>
    <xf numFmtId="3" fontId="7" fillId="0" borderId="1" xfId="1" applyNumberFormat="1" applyFont="1" applyBorder="1" applyAlignment="1">
      <alignment horizontal="center" vertical="center" wrapText="1"/>
    </xf>
    <xf numFmtId="164" fontId="8" fillId="2" borderId="1" xfId="1" applyNumberFormat="1" applyFont="1" applyFill="1" applyBorder="1" applyAlignment="1">
      <alignment vertical="center"/>
    </xf>
    <xf numFmtId="0" fontId="0" fillId="0" borderId="0" xfId="0" applyBorder="1"/>
    <xf numFmtId="0" fontId="7" fillId="2" borderId="5" xfId="1" applyFont="1" applyFill="1" applyBorder="1" applyAlignment="1">
      <alignment horizontal="center" vertical="center" wrapText="1"/>
    </xf>
    <xf numFmtId="0" fontId="34" fillId="0" borderId="5" xfId="0" applyFont="1" applyBorder="1"/>
    <xf numFmtId="164" fontId="34" fillId="0" borderId="5" xfId="8" applyNumberFormat="1" applyFont="1" applyBorder="1"/>
    <xf numFmtId="0" fontId="13" fillId="0" borderId="5" xfId="1" applyFont="1" applyBorder="1" applyAlignment="1">
      <alignment horizontal="right" vertical="center"/>
    </xf>
    <xf numFmtId="0" fontId="28" fillId="0" borderId="1" xfId="0" applyFont="1" applyBorder="1"/>
    <xf numFmtId="0" fontId="8" fillId="2" borderId="1" xfId="1" applyFont="1" applyFill="1" applyBorder="1" applyAlignment="1">
      <alignment horizontal="center" vertical="center" wrapText="1"/>
    </xf>
    <xf numFmtId="0" fontId="29" fillId="0" borderId="0" xfId="0" applyFont="1"/>
    <xf numFmtId="0" fontId="29" fillId="0" borderId="0" xfId="0" applyFont="1" applyAlignment="1">
      <alignment horizontal="center"/>
    </xf>
    <xf numFmtId="0" fontId="34" fillId="0" borderId="1" xfId="1" applyFont="1" applyBorder="1" applyAlignment="1">
      <alignment horizontal="center" vertical="center"/>
    </xf>
    <xf numFmtId="0" fontId="2" fillId="0" borderId="0" xfId="0" applyFont="1" applyAlignment="1">
      <alignment horizont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8"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164" fontId="16" fillId="0" borderId="7" xfId="8" applyNumberFormat="1" applyFont="1" applyBorder="1" applyAlignment="1">
      <alignment horizontal="center" vertical="center"/>
    </xf>
    <xf numFmtId="164" fontId="16" fillId="0" borderId="5" xfId="8" applyNumberFormat="1" applyFont="1" applyBorder="1" applyAlignment="1">
      <alignment horizontal="center" vertical="center"/>
    </xf>
    <xf numFmtId="0" fontId="2" fillId="0" borderId="6" xfId="0" applyFont="1" applyBorder="1" applyAlignment="1">
      <alignment horizontal="center" vertical="center"/>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15" fillId="0" borderId="0" xfId="1" applyFont="1" applyBorder="1" applyAlignment="1">
      <alignment horizontal="center" vertical="center" wrapText="1"/>
    </xf>
    <xf numFmtId="0" fontId="13" fillId="2" borderId="1" xfId="1" applyFont="1" applyFill="1" applyBorder="1" applyAlignment="1">
      <alignment horizontal="center" vertical="center" wrapText="1"/>
    </xf>
    <xf numFmtId="164" fontId="13" fillId="2" borderId="7" xfId="1" applyNumberFormat="1" applyFont="1" applyFill="1" applyBorder="1" applyAlignment="1">
      <alignment horizontal="center" vertical="center"/>
    </xf>
    <xf numFmtId="164" fontId="13" fillId="2" borderId="8" xfId="1" applyNumberFormat="1" applyFont="1" applyFill="1" applyBorder="1" applyAlignment="1">
      <alignment horizontal="center" vertical="center"/>
    </xf>
    <xf numFmtId="164" fontId="13" fillId="2" borderId="5" xfId="1" applyNumberFormat="1" applyFont="1" applyFill="1" applyBorder="1" applyAlignment="1">
      <alignment horizontal="center" vertical="center"/>
    </xf>
    <xf numFmtId="0" fontId="41" fillId="0" borderId="0" xfId="1" applyFont="1" applyBorder="1" applyAlignment="1">
      <alignment horizontal="center" vertical="center" wrapText="1"/>
    </xf>
    <xf numFmtId="164" fontId="40" fillId="2" borderId="1" xfId="1" applyNumberFormat="1" applyFont="1" applyFill="1" applyBorder="1" applyAlignment="1">
      <alignment horizontal="center" vertical="center"/>
    </xf>
    <xf numFmtId="0" fontId="37" fillId="0" borderId="0" xfId="1" applyFont="1" applyBorder="1" applyAlignment="1">
      <alignment horizontal="center" vertical="center"/>
    </xf>
    <xf numFmtId="164" fontId="13" fillId="2" borderId="1" xfId="1" applyNumberFormat="1" applyFont="1" applyFill="1" applyBorder="1" applyAlignment="1">
      <alignment horizontal="center" vertical="center"/>
    </xf>
    <xf numFmtId="0" fontId="9" fillId="0" borderId="1" xfId="1" applyFont="1" applyBorder="1" applyAlignment="1">
      <alignment vertical="center"/>
    </xf>
    <xf numFmtId="0" fontId="38" fillId="0" borderId="0" xfId="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0" fontId="13" fillId="0" borderId="1" xfId="1" applyFont="1" applyBorder="1" applyAlignment="1">
      <alignment horizontal="center" vertical="center" wrapText="1"/>
    </xf>
    <xf numFmtId="164" fontId="13" fillId="0" borderId="1" xfId="1" applyNumberFormat="1" applyFont="1" applyBorder="1" applyAlignment="1">
      <alignment horizontal="center" vertical="center" wrapText="1"/>
    </xf>
    <xf numFmtId="0" fontId="14" fillId="0" borderId="1" xfId="1" applyFont="1" applyBorder="1" applyAlignment="1">
      <alignment vertical="center"/>
    </xf>
    <xf numFmtId="0" fontId="11" fillId="3" borderId="1" xfId="1" applyFont="1" applyFill="1" applyBorder="1" applyAlignment="1">
      <alignment horizontal="center" vertical="center" wrapText="1"/>
    </xf>
    <xf numFmtId="0" fontId="22" fillId="3" borderId="1" xfId="1" applyFont="1" applyFill="1" applyBorder="1" applyAlignment="1">
      <alignment horizontal="center" vertical="center" wrapText="1"/>
    </xf>
    <xf numFmtId="0" fontId="23" fillId="0" borderId="1" xfId="1" applyFont="1" applyBorder="1" applyAlignment="1">
      <alignment horizontal="center" vertical="center" wrapText="1"/>
    </xf>
    <xf numFmtId="0" fontId="15" fillId="3" borderId="0" xfId="1" applyFont="1" applyFill="1" applyBorder="1" applyAlignment="1">
      <alignment horizontal="center" vertical="center" wrapText="1"/>
    </xf>
    <xf numFmtId="164" fontId="13" fillId="3" borderId="1" xfId="1" applyNumberFormat="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7" fillId="3" borderId="1" xfId="1" applyFont="1" applyFill="1" applyBorder="1" applyAlignment="1">
      <alignment vertical="center"/>
    </xf>
    <xf numFmtId="0" fontId="18" fillId="3" borderId="1" xfId="1" applyFont="1" applyFill="1" applyBorder="1" applyAlignment="1">
      <alignment horizontal="center" vertical="center" wrapText="1"/>
    </xf>
    <xf numFmtId="0" fontId="21" fillId="3" borderId="1" xfId="1" applyFont="1" applyFill="1" applyBorder="1" applyAlignment="1">
      <alignment vertical="center"/>
    </xf>
    <xf numFmtId="0" fontId="19" fillId="3" borderId="1" xfId="1" applyFont="1" applyFill="1" applyBorder="1" applyAlignment="1">
      <alignment horizontal="center" vertical="center" wrapText="1"/>
    </xf>
    <xf numFmtId="3" fontId="7" fillId="0" borderId="1" xfId="1" applyNumberFormat="1" applyFont="1" applyBorder="1" applyAlignment="1">
      <alignment horizontal="center" vertical="center" wrapText="1"/>
    </xf>
    <xf numFmtId="0" fontId="6" fillId="0" borderId="1" xfId="1" applyFont="1" applyBorder="1" applyAlignment="1">
      <alignment vertical="center"/>
    </xf>
    <xf numFmtId="0" fontId="39" fillId="3" borderId="0" xfId="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3" fontId="8" fillId="0" borderId="1" xfId="1" applyNumberFormat="1" applyFont="1" applyBorder="1" applyAlignment="1">
      <alignment horizontal="center" vertical="center" wrapText="1"/>
    </xf>
    <xf numFmtId="0" fontId="6" fillId="3" borderId="1" xfId="1" applyFont="1" applyFill="1" applyBorder="1" applyAlignment="1">
      <alignment horizontal="center" vertical="center" wrapText="1"/>
    </xf>
    <xf numFmtId="0" fontId="9" fillId="0" borderId="1" xfId="1" applyFont="1" applyBorder="1" applyAlignment="1">
      <alignment horizontal="center" vertical="center" wrapText="1"/>
    </xf>
    <xf numFmtId="3" fontId="7" fillId="2" borderId="1" xfId="1" applyNumberFormat="1" applyFont="1" applyFill="1" applyBorder="1" applyAlignment="1">
      <alignment horizontal="center" vertical="center" wrapText="1"/>
    </xf>
    <xf numFmtId="0" fontId="2" fillId="3" borderId="0" xfId="1" applyFont="1" applyFill="1" applyBorder="1" applyAlignment="1">
      <alignment horizontal="center" vertical="center" wrapText="1"/>
    </xf>
    <xf numFmtId="3" fontId="18" fillId="2" borderId="1" xfId="1" applyNumberFormat="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42" fillId="0" borderId="1" xfId="1" applyFont="1" applyBorder="1"/>
    <xf numFmtId="164" fontId="11" fillId="2" borderId="1" xfId="1" applyNumberFormat="1" applyFont="1" applyFill="1" applyBorder="1"/>
    <xf numFmtId="0" fontId="11" fillId="0" borderId="1" xfId="1" applyFont="1" applyBorder="1"/>
    <xf numFmtId="164" fontId="11" fillId="0" borderId="1" xfId="8" applyNumberFormat="1" applyFont="1" applyBorder="1"/>
    <xf numFmtId="0" fontId="7" fillId="0" borderId="1" xfId="1" applyFont="1" applyBorder="1"/>
    <xf numFmtId="3" fontId="34" fillId="0" borderId="5" xfId="0" applyNumberFormat="1" applyFont="1" applyBorder="1"/>
    <xf numFmtId="0" fontId="8" fillId="2" borderId="1" xfId="1" applyFont="1" applyFill="1" applyBorder="1" applyAlignment="1">
      <alignment horizontal="center" vertical="center"/>
    </xf>
    <xf numFmtId="0" fontId="8" fillId="2" borderId="0" xfId="1" applyFont="1" applyFill="1" applyBorder="1" applyAlignment="1">
      <alignment vertical="center" wrapText="1"/>
    </xf>
  </cellXfs>
  <cellStyles count="9">
    <cellStyle name="Comma" xfId="8" builtinId="3"/>
    <cellStyle name="Comma 3 3" xfId="3"/>
    <cellStyle name="Comma 3 3 2 2" xfId="6"/>
    <cellStyle name="Comma 4 2" xfId="4"/>
    <cellStyle name="Comma 4 2 2 2" xfId="7"/>
    <cellStyle name="Comma 5" xfId="2"/>
    <cellStyle name="Comma 5 2 2" xfId="5"/>
    <cellStyle name="Normal" xfId="0" builtinId="0"/>
    <cellStyle name="Normal 2" xfId="1"/>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I. Chỉ tiêu nhiệm kỳ-TG, ĐĐ, CN-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11"/>
  <sheetViews>
    <sheetView zoomScale="93" zoomScaleNormal="93" workbookViewId="0">
      <selection activeCell="AA7" sqref="AA7"/>
    </sheetView>
  </sheetViews>
  <sheetFormatPr defaultColWidth="8.85546875" defaultRowHeight="12" x14ac:dyDescent="0.2"/>
  <cols>
    <col min="1" max="1" width="6.85546875" style="27" customWidth="1"/>
    <col min="2" max="2" width="7.28515625" style="27" customWidth="1"/>
    <col min="3" max="3" width="5.7109375" style="27" customWidth="1"/>
    <col min="4" max="4" width="5.28515625" style="27" customWidth="1"/>
    <col min="5" max="5" width="4.42578125" style="27" customWidth="1"/>
    <col min="6" max="7" width="4.7109375" style="27" customWidth="1"/>
    <col min="8" max="8" width="5.28515625" style="27" customWidth="1"/>
    <col min="9" max="9" width="4.85546875" style="27" customWidth="1"/>
    <col min="10" max="10" width="5.140625" style="27" customWidth="1"/>
    <col min="11" max="11" width="5.7109375" style="27" customWidth="1"/>
    <col min="12" max="12" width="4.42578125" style="27" customWidth="1"/>
    <col min="13" max="14" width="5.28515625" style="27" customWidth="1"/>
    <col min="15" max="15" width="5.5703125" style="27" customWidth="1"/>
    <col min="16" max="16" width="6" style="27" customWidth="1"/>
    <col min="17" max="17" width="5.28515625" style="27" customWidth="1"/>
    <col min="18" max="18" width="5.7109375" style="27" customWidth="1"/>
    <col min="19" max="19" width="5.28515625" style="27" customWidth="1"/>
    <col min="20" max="20" width="5" style="27" customWidth="1"/>
    <col min="21" max="21" width="4.28515625" style="27" customWidth="1"/>
    <col min="22" max="22" width="5.7109375" style="27" customWidth="1"/>
    <col min="23" max="23" width="4.140625" style="27" customWidth="1"/>
    <col min="24" max="24" width="4.7109375" style="27" customWidth="1"/>
    <col min="25" max="25" width="5.140625" style="27" customWidth="1"/>
    <col min="26" max="26" width="5" style="27" customWidth="1"/>
    <col min="27" max="27" width="5.42578125" style="27" customWidth="1"/>
    <col min="28" max="28" width="5.85546875" style="27" customWidth="1"/>
    <col min="29" max="29" width="6" style="27" customWidth="1"/>
    <col min="30" max="30" width="5.7109375" style="27" customWidth="1"/>
    <col min="31" max="31" width="6" style="27" customWidth="1"/>
    <col min="32" max="32" width="5.28515625" style="27" customWidth="1"/>
    <col min="33" max="33" width="6.28515625" style="27" customWidth="1"/>
    <col min="34" max="35" width="4.7109375" style="27" customWidth="1"/>
    <col min="36" max="37" width="5.140625" style="27" customWidth="1"/>
    <col min="38" max="38" width="5.85546875" style="27" customWidth="1"/>
    <col min="39" max="39" width="6.140625" style="27" customWidth="1"/>
    <col min="40" max="40" width="4.7109375" style="27" customWidth="1"/>
    <col min="41" max="41" width="6.7109375" style="27" customWidth="1"/>
    <col min="42" max="16384" width="8.85546875" style="27"/>
  </cols>
  <sheetData>
    <row r="1" spans="1:282" ht="86.25" customHeight="1" x14ac:dyDescent="0.3">
      <c r="A1" s="64" t="s">
        <v>270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3" spans="1:282"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70"/>
    </row>
    <row r="4" spans="1:282" ht="39" customHeight="1" x14ac:dyDescent="0.2">
      <c r="A4" s="65" t="s">
        <v>0</v>
      </c>
      <c r="B4" s="65"/>
      <c r="C4" s="65"/>
      <c r="D4" s="65"/>
      <c r="E4" s="65"/>
      <c r="F4" s="65"/>
      <c r="G4" s="65"/>
      <c r="H4" s="65"/>
      <c r="I4" s="65"/>
      <c r="J4" s="65"/>
      <c r="K4" s="65"/>
      <c r="L4" s="65" t="s">
        <v>0</v>
      </c>
      <c r="M4" s="65"/>
      <c r="N4" s="65"/>
      <c r="O4" s="65"/>
      <c r="P4" s="65"/>
      <c r="Q4" s="65"/>
      <c r="R4" s="65"/>
      <c r="S4" s="65"/>
      <c r="T4" s="65"/>
      <c r="U4" s="65"/>
      <c r="V4" s="65"/>
      <c r="W4" s="65" t="s">
        <v>0</v>
      </c>
      <c r="X4" s="65"/>
      <c r="Y4" s="65"/>
      <c r="Z4" s="65"/>
      <c r="AA4" s="65"/>
      <c r="AB4" s="65"/>
      <c r="AC4" s="65"/>
      <c r="AD4" s="65"/>
      <c r="AE4" s="65"/>
      <c r="AF4" s="65"/>
      <c r="AG4" s="65"/>
      <c r="AH4" s="68" t="s">
        <v>0</v>
      </c>
      <c r="AI4" s="66"/>
      <c r="AJ4" s="66"/>
      <c r="AK4" s="66"/>
      <c r="AL4" s="66"/>
      <c r="AM4" s="67"/>
      <c r="AN4" s="65" t="s">
        <v>0</v>
      </c>
      <c r="AO4" s="65"/>
    </row>
    <row r="5" spans="1:282" ht="159" customHeight="1" x14ac:dyDescent="0.2">
      <c r="A5" s="65" t="s">
        <v>1</v>
      </c>
      <c r="B5" s="65" t="s">
        <v>28</v>
      </c>
      <c r="C5" s="65"/>
      <c r="D5" s="65"/>
      <c r="E5" s="65"/>
      <c r="F5" s="65"/>
      <c r="G5" s="65"/>
      <c r="H5" s="65" t="s">
        <v>41</v>
      </c>
      <c r="I5" s="65"/>
      <c r="J5" s="65"/>
      <c r="K5" s="65"/>
      <c r="L5" s="65" t="s">
        <v>42</v>
      </c>
      <c r="M5" s="65"/>
      <c r="N5" s="65" t="s">
        <v>43</v>
      </c>
      <c r="O5" s="65"/>
      <c r="P5" s="65"/>
      <c r="Q5" s="65"/>
      <c r="R5" s="65" t="s">
        <v>266</v>
      </c>
      <c r="S5" s="65"/>
      <c r="T5" s="65"/>
      <c r="U5" s="65" t="s">
        <v>267</v>
      </c>
      <c r="V5" s="65"/>
      <c r="W5" s="65" t="s">
        <v>268</v>
      </c>
      <c r="X5" s="65"/>
      <c r="Y5" s="65"/>
      <c r="Z5" s="65"/>
      <c r="AA5" s="29"/>
      <c r="AB5" s="66" t="s">
        <v>29</v>
      </c>
      <c r="AC5" s="66"/>
      <c r="AD5" s="65" t="s">
        <v>30</v>
      </c>
      <c r="AE5" s="65"/>
      <c r="AF5" s="65"/>
      <c r="AG5" s="65"/>
      <c r="AH5" s="68" t="s">
        <v>269</v>
      </c>
      <c r="AI5" s="66"/>
      <c r="AJ5" s="66"/>
      <c r="AK5" s="66"/>
      <c r="AL5" s="66"/>
      <c r="AM5" s="67"/>
      <c r="AN5" s="65" t="s">
        <v>2</v>
      </c>
      <c r="AO5" s="65"/>
    </row>
    <row r="6" spans="1:282" x14ac:dyDescent="0.2">
      <c r="A6" s="65"/>
      <c r="B6" s="65">
        <v>1</v>
      </c>
      <c r="C6" s="65"/>
      <c r="D6" s="65"/>
      <c r="E6" s="65"/>
      <c r="F6" s="65"/>
      <c r="G6" s="65"/>
      <c r="H6" s="65">
        <v>2</v>
      </c>
      <c r="I6" s="65"/>
      <c r="J6" s="65"/>
      <c r="K6" s="65"/>
      <c r="L6" s="65">
        <v>3</v>
      </c>
      <c r="M6" s="65"/>
      <c r="N6" s="65">
        <v>4</v>
      </c>
      <c r="O6" s="65"/>
      <c r="P6" s="65"/>
      <c r="Q6" s="65"/>
      <c r="R6" s="65"/>
      <c r="S6" s="65"/>
      <c r="T6" s="65"/>
      <c r="U6" s="66">
        <v>6</v>
      </c>
      <c r="V6" s="67"/>
      <c r="W6" s="65">
        <v>7</v>
      </c>
      <c r="X6" s="65"/>
      <c r="Y6" s="65"/>
      <c r="Z6" s="65"/>
      <c r="AA6" s="65"/>
      <c r="AB6" s="65"/>
      <c r="AC6" s="65"/>
      <c r="AD6" s="65">
        <v>9</v>
      </c>
      <c r="AE6" s="65"/>
      <c r="AF6" s="65"/>
      <c r="AG6" s="65"/>
      <c r="AH6" s="68">
        <v>10</v>
      </c>
      <c r="AI6" s="66"/>
      <c r="AJ6" s="66"/>
      <c r="AK6" s="66"/>
      <c r="AL6" s="66"/>
      <c r="AM6" s="67"/>
      <c r="AN6" s="65">
        <v>11</v>
      </c>
      <c r="AO6" s="65"/>
    </row>
    <row r="7" spans="1:282" ht="164.45" customHeight="1" x14ac:dyDescent="0.2">
      <c r="A7" s="65"/>
      <c r="B7" s="28" t="s">
        <v>32</v>
      </c>
      <c r="C7" s="28" t="s">
        <v>31</v>
      </c>
      <c r="D7" s="28" t="s">
        <v>33</v>
      </c>
      <c r="E7" s="28" t="s">
        <v>34</v>
      </c>
      <c r="F7" s="28" t="s">
        <v>35</v>
      </c>
      <c r="G7" s="28" t="s">
        <v>36</v>
      </c>
      <c r="H7" s="28" t="s">
        <v>38</v>
      </c>
      <c r="I7" s="28" t="s">
        <v>39</v>
      </c>
      <c r="J7" s="28" t="s">
        <v>3</v>
      </c>
      <c r="K7" s="28" t="s">
        <v>4</v>
      </c>
      <c r="L7" s="28" t="s">
        <v>44</v>
      </c>
      <c r="M7" s="28" t="s">
        <v>45</v>
      </c>
      <c r="N7" s="28" t="s">
        <v>47</v>
      </c>
      <c r="O7" s="28" t="s">
        <v>48</v>
      </c>
      <c r="P7" s="28" t="s">
        <v>49</v>
      </c>
      <c r="Q7" s="28" t="s">
        <v>5</v>
      </c>
      <c r="R7" s="28" t="s">
        <v>50</v>
      </c>
      <c r="S7" s="28" t="s">
        <v>51</v>
      </c>
      <c r="T7" s="28" t="s">
        <v>55</v>
      </c>
      <c r="U7" s="28" t="s">
        <v>54</v>
      </c>
      <c r="V7" s="28" t="s">
        <v>55</v>
      </c>
      <c r="W7" s="28" t="s">
        <v>6</v>
      </c>
      <c r="X7" s="28" t="s">
        <v>7</v>
      </c>
      <c r="Y7" s="28" t="s">
        <v>8</v>
      </c>
      <c r="Z7" s="28" t="s">
        <v>9</v>
      </c>
      <c r="AA7" s="28" t="s">
        <v>10</v>
      </c>
      <c r="AB7" s="28" t="s">
        <v>11</v>
      </c>
      <c r="AC7" s="28" t="s">
        <v>12</v>
      </c>
      <c r="AD7" s="28" t="s">
        <v>253</v>
      </c>
      <c r="AE7" s="28" t="s">
        <v>252</v>
      </c>
      <c r="AF7" s="28" t="s">
        <v>254</v>
      </c>
      <c r="AG7" s="28" t="s">
        <v>57</v>
      </c>
      <c r="AH7" s="28" t="s">
        <v>58</v>
      </c>
      <c r="AI7" s="28" t="s">
        <v>59</v>
      </c>
      <c r="AJ7" s="28" t="s">
        <v>13</v>
      </c>
      <c r="AK7" s="28" t="s">
        <v>60</v>
      </c>
      <c r="AL7" s="28" t="s">
        <v>15</v>
      </c>
      <c r="AM7" s="28" t="s">
        <v>16</v>
      </c>
      <c r="AN7" s="28" t="s">
        <v>17</v>
      </c>
      <c r="AO7" s="28" t="s">
        <v>255</v>
      </c>
    </row>
    <row r="8" spans="1:282" ht="60" x14ac:dyDescent="0.2">
      <c r="A8" s="65"/>
      <c r="B8" s="28" t="s">
        <v>18</v>
      </c>
      <c r="C8" s="28" t="s">
        <v>18</v>
      </c>
      <c r="D8" s="28" t="s">
        <v>19</v>
      </c>
      <c r="E8" s="28" t="s">
        <v>37</v>
      </c>
      <c r="F8" s="28" t="s">
        <v>37</v>
      </c>
      <c r="G8" s="28" t="s">
        <v>19</v>
      </c>
      <c r="H8" s="28" t="s">
        <v>40</v>
      </c>
      <c r="I8" s="28" t="s">
        <v>19</v>
      </c>
      <c r="J8" s="28" t="s">
        <v>20</v>
      </c>
      <c r="K8" s="28" t="s">
        <v>20</v>
      </c>
      <c r="L8" s="28" t="s">
        <v>21</v>
      </c>
      <c r="M8" s="28" t="s">
        <v>46</v>
      </c>
      <c r="N8" s="28" t="s">
        <v>23</v>
      </c>
      <c r="O8" s="28" t="s">
        <v>23</v>
      </c>
      <c r="P8" s="28" t="s">
        <v>23</v>
      </c>
      <c r="Q8" s="28" t="s">
        <v>25</v>
      </c>
      <c r="R8" s="28" t="s">
        <v>52</v>
      </c>
      <c r="S8" s="28" t="s">
        <v>53</v>
      </c>
      <c r="T8" s="28" t="s">
        <v>25</v>
      </c>
      <c r="U8" s="28" t="s">
        <v>56</v>
      </c>
      <c r="V8" s="28" t="s">
        <v>25</v>
      </c>
      <c r="W8" s="28" t="s">
        <v>21</v>
      </c>
      <c r="X8" s="28" t="s">
        <v>22</v>
      </c>
      <c r="Y8" s="28" t="s">
        <v>26</v>
      </c>
      <c r="Z8" s="28" t="s">
        <v>18</v>
      </c>
      <c r="AA8" s="28" t="s">
        <v>18</v>
      </c>
      <c r="AB8" s="28" t="s">
        <v>18</v>
      </c>
      <c r="AC8" s="28" t="s">
        <v>19</v>
      </c>
      <c r="AD8" s="28" t="s">
        <v>1</v>
      </c>
      <c r="AE8" s="28" t="s">
        <v>1</v>
      </c>
      <c r="AF8" s="28" t="s">
        <v>19</v>
      </c>
      <c r="AG8" s="28" t="s">
        <v>24</v>
      </c>
      <c r="AH8" s="28" t="s">
        <v>21</v>
      </c>
      <c r="AI8" s="28" t="s">
        <v>22</v>
      </c>
      <c r="AJ8" s="28" t="s">
        <v>25</v>
      </c>
      <c r="AK8" s="28" t="s">
        <v>40</v>
      </c>
      <c r="AL8" s="28" t="s">
        <v>61</v>
      </c>
      <c r="AM8" s="28" t="s">
        <v>62</v>
      </c>
      <c r="AN8" s="28" t="s">
        <v>18</v>
      </c>
      <c r="AO8" s="28" t="s">
        <v>27</v>
      </c>
    </row>
    <row r="9" spans="1:282" ht="14.45" customHeight="1" x14ac:dyDescent="0.2">
      <c r="A9" s="65"/>
      <c r="B9" s="30">
        <v>1</v>
      </c>
      <c r="C9" s="30">
        <v>2</v>
      </c>
      <c r="D9" s="30">
        <v>3</v>
      </c>
      <c r="E9" s="30">
        <v>4</v>
      </c>
      <c r="F9" s="30">
        <v>5</v>
      </c>
      <c r="G9" s="30">
        <v>6</v>
      </c>
      <c r="H9" s="30">
        <v>7</v>
      </c>
      <c r="I9" s="30">
        <v>8</v>
      </c>
      <c r="J9" s="30">
        <v>9</v>
      </c>
      <c r="K9" s="30">
        <v>10</v>
      </c>
      <c r="L9" s="30">
        <v>11</v>
      </c>
      <c r="M9" s="30">
        <v>12</v>
      </c>
      <c r="N9" s="30">
        <v>13</v>
      </c>
      <c r="O9" s="30">
        <v>14</v>
      </c>
      <c r="P9" s="30">
        <v>15</v>
      </c>
      <c r="Q9" s="30">
        <v>16</v>
      </c>
      <c r="R9" s="30">
        <v>17</v>
      </c>
      <c r="S9" s="30">
        <v>18</v>
      </c>
      <c r="T9" s="30">
        <v>19</v>
      </c>
      <c r="U9" s="30">
        <v>20</v>
      </c>
      <c r="V9" s="30">
        <v>21</v>
      </c>
      <c r="W9" s="31">
        <v>22</v>
      </c>
      <c r="X9" s="31">
        <v>23</v>
      </c>
      <c r="Y9" s="31">
        <v>24</v>
      </c>
      <c r="Z9" s="31">
        <v>25</v>
      </c>
      <c r="AA9" s="30">
        <v>26</v>
      </c>
      <c r="AB9" s="30">
        <v>27</v>
      </c>
      <c r="AC9" s="30">
        <v>28</v>
      </c>
      <c r="AD9" s="30">
        <v>29</v>
      </c>
      <c r="AE9" s="30">
        <v>30</v>
      </c>
      <c r="AF9" s="30">
        <v>31</v>
      </c>
      <c r="AG9" s="30">
        <v>32</v>
      </c>
      <c r="AH9" s="30">
        <v>33</v>
      </c>
      <c r="AI9" s="30">
        <v>34</v>
      </c>
      <c r="AJ9" s="30">
        <v>35</v>
      </c>
      <c r="AK9" s="30">
        <v>36</v>
      </c>
      <c r="AL9" s="30">
        <v>37</v>
      </c>
      <c r="AM9" s="30">
        <v>38</v>
      </c>
      <c r="AN9" s="30">
        <v>39</v>
      </c>
      <c r="AO9" s="30">
        <v>40</v>
      </c>
    </row>
    <row r="10" spans="1:282" s="32" customFormat="1" ht="30.6" customHeight="1" x14ac:dyDescent="0.25">
      <c r="A10" s="32" t="s">
        <v>251</v>
      </c>
      <c r="B10" s="33">
        <v>8032</v>
      </c>
      <c r="C10" s="33">
        <v>8032</v>
      </c>
      <c r="D10" s="34">
        <v>1</v>
      </c>
      <c r="E10" s="32">
        <v>25</v>
      </c>
      <c r="F10" s="32">
        <v>25</v>
      </c>
      <c r="G10" s="34">
        <v>0.82</v>
      </c>
      <c r="H10" s="32">
        <v>2</v>
      </c>
      <c r="I10" s="34">
        <v>1</v>
      </c>
      <c r="J10" s="35">
        <v>9719</v>
      </c>
      <c r="K10" s="36">
        <v>9719</v>
      </c>
      <c r="L10" s="32">
        <v>5</v>
      </c>
      <c r="M10" s="32">
        <v>150</v>
      </c>
      <c r="N10" s="32">
        <v>12</v>
      </c>
      <c r="O10" s="32">
        <v>7</v>
      </c>
      <c r="P10" s="32">
        <v>2</v>
      </c>
      <c r="Q10" s="37">
        <v>130</v>
      </c>
      <c r="R10" s="36">
        <v>20000</v>
      </c>
      <c r="S10" s="37">
        <v>75</v>
      </c>
      <c r="T10" s="32">
        <v>200</v>
      </c>
      <c r="U10" s="32">
        <v>6</v>
      </c>
      <c r="V10" s="32">
        <v>300</v>
      </c>
      <c r="W10" s="32">
        <v>29</v>
      </c>
      <c r="X10" s="36">
        <v>5937</v>
      </c>
      <c r="Y10" s="49">
        <v>275</v>
      </c>
      <c r="Z10" s="32">
        <v>498</v>
      </c>
      <c r="AA10" s="36">
        <v>8032</v>
      </c>
      <c r="AB10" s="36">
        <v>8032</v>
      </c>
      <c r="AC10" s="34">
        <v>1</v>
      </c>
      <c r="AD10" s="32">
        <v>19</v>
      </c>
      <c r="AE10" s="32">
        <v>19</v>
      </c>
      <c r="AF10" s="34">
        <v>1</v>
      </c>
      <c r="AG10" s="50">
        <v>293</v>
      </c>
      <c r="AH10" s="37">
        <v>8</v>
      </c>
      <c r="AI10" s="36">
        <v>1200</v>
      </c>
      <c r="AJ10" s="32">
        <v>120</v>
      </c>
      <c r="AK10" s="37">
        <v>22</v>
      </c>
      <c r="AL10" s="36">
        <v>2562</v>
      </c>
      <c r="AM10" s="36">
        <v>2215</v>
      </c>
      <c r="AN10" s="36">
        <v>4015</v>
      </c>
      <c r="AO10" s="32">
        <v>4</v>
      </c>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row>
    <row r="11" spans="1:282" x14ac:dyDescent="0.2">
      <c r="C11" s="39"/>
    </row>
  </sheetData>
  <mergeCells count="30">
    <mergeCell ref="W6:Z6"/>
    <mergeCell ref="AA6:AC6"/>
    <mergeCell ref="L5:M5"/>
    <mergeCell ref="L6:M6"/>
    <mergeCell ref="N5:Q5"/>
    <mergeCell ref="N6:Q6"/>
    <mergeCell ref="R6:T6"/>
    <mergeCell ref="R5:T5"/>
    <mergeCell ref="AB5:AC5"/>
    <mergeCell ref="AH4:AM4"/>
    <mergeCell ref="AH5:AM5"/>
    <mergeCell ref="A3:AO3"/>
    <mergeCell ref="A4:K4"/>
    <mergeCell ref="W5:Z5"/>
    <mergeCell ref="A1:AO1"/>
    <mergeCell ref="AN6:AO6"/>
    <mergeCell ref="L4:V4"/>
    <mergeCell ref="A5:A9"/>
    <mergeCell ref="B5:G5"/>
    <mergeCell ref="B6:G6"/>
    <mergeCell ref="H5:K5"/>
    <mergeCell ref="H6:K6"/>
    <mergeCell ref="U5:V5"/>
    <mergeCell ref="U6:V6"/>
    <mergeCell ref="AH6:AM6"/>
    <mergeCell ref="W4:AG4"/>
    <mergeCell ref="AN4:AO4"/>
    <mergeCell ref="AD5:AG5"/>
    <mergeCell ref="AD6:AG6"/>
    <mergeCell ref="AN5:AO5"/>
  </mergeCells>
  <pageMargins left="0.25" right="0.25" top="0.75" bottom="0.75" header="0.3" footer="0.3"/>
  <pageSetup paperSize="9" scale="6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4" zoomScale="120" zoomScaleNormal="120" workbookViewId="0">
      <selection activeCell="E11" sqref="E11"/>
    </sheetView>
  </sheetViews>
  <sheetFormatPr defaultRowHeight="15" x14ac:dyDescent="0.25"/>
  <cols>
    <col min="1" max="1" width="6.85546875" customWidth="1"/>
    <col min="2" max="2" width="6.7109375" customWidth="1"/>
    <col min="3" max="3" width="9" bestFit="1" customWidth="1"/>
    <col min="4" max="4" width="9.42578125" bestFit="1" customWidth="1"/>
    <col min="5" max="5" width="9" bestFit="1" customWidth="1"/>
    <col min="6" max="6" width="10.85546875" customWidth="1"/>
    <col min="7" max="7" width="10.42578125" bestFit="1" customWidth="1"/>
  </cols>
  <sheetData>
    <row r="1" spans="1:20" ht="102.75" customHeight="1" x14ac:dyDescent="0.25">
      <c r="A1" s="75" t="s">
        <v>63</v>
      </c>
      <c r="B1" s="76"/>
      <c r="C1" s="76"/>
      <c r="D1" s="76"/>
      <c r="E1" s="76"/>
      <c r="F1" s="76"/>
      <c r="G1" s="76"/>
      <c r="H1" s="76"/>
      <c r="I1" s="76"/>
      <c r="J1" s="76"/>
      <c r="K1" s="76"/>
      <c r="L1" s="76"/>
      <c r="M1" s="76"/>
      <c r="N1" s="76"/>
      <c r="O1" s="76"/>
      <c r="P1" s="76"/>
      <c r="Q1" s="76"/>
      <c r="R1" s="76"/>
      <c r="S1" s="76"/>
      <c r="T1" s="77"/>
    </row>
    <row r="2" spans="1:20" ht="128.25" customHeight="1" x14ac:dyDescent="0.25">
      <c r="A2" s="53" t="s">
        <v>1</v>
      </c>
      <c r="B2" s="71" t="s">
        <v>64</v>
      </c>
      <c r="C2" s="71"/>
      <c r="D2" s="71" t="s">
        <v>85</v>
      </c>
      <c r="E2" s="71"/>
      <c r="F2" s="71"/>
      <c r="G2" s="71"/>
      <c r="H2" s="71"/>
      <c r="I2" s="71" t="s">
        <v>65</v>
      </c>
      <c r="J2" s="71"/>
      <c r="K2" s="71"/>
      <c r="L2" s="71" t="s">
        <v>66</v>
      </c>
      <c r="M2" s="71"/>
      <c r="N2" s="71"/>
      <c r="O2" s="71" t="s">
        <v>67</v>
      </c>
      <c r="P2" s="71"/>
      <c r="Q2" s="71" t="s">
        <v>68</v>
      </c>
      <c r="R2" s="71"/>
      <c r="S2" s="71"/>
      <c r="T2" s="54"/>
    </row>
    <row r="3" spans="1:20" ht="28.5" hidden="1" customHeight="1" x14ac:dyDescent="0.25">
      <c r="A3" s="53"/>
      <c r="B3" s="72" t="s">
        <v>69</v>
      </c>
      <c r="C3" s="72" t="s">
        <v>70</v>
      </c>
      <c r="D3" s="72" t="s">
        <v>71</v>
      </c>
      <c r="E3" s="72" t="s">
        <v>72</v>
      </c>
      <c r="F3" s="72" t="s">
        <v>73</v>
      </c>
      <c r="G3" s="72" t="s">
        <v>74</v>
      </c>
      <c r="H3" s="72" t="s">
        <v>86</v>
      </c>
      <c r="I3" s="72" t="s">
        <v>75</v>
      </c>
      <c r="J3" s="72" t="s">
        <v>76</v>
      </c>
      <c r="K3" s="72" t="s">
        <v>77</v>
      </c>
      <c r="L3" s="72" t="s">
        <v>38</v>
      </c>
      <c r="M3" s="72" t="s">
        <v>78</v>
      </c>
      <c r="N3" s="72" t="s">
        <v>79</v>
      </c>
      <c r="O3" s="72" t="s">
        <v>14</v>
      </c>
      <c r="P3" s="72" t="s">
        <v>80</v>
      </c>
      <c r="Q3" s="71"/>
      <c r="R3" s="71"/>
      <c r="S3" s="71"/>
    </row>
    <row r="4" spans="1:20" ht="160.9" customHeight="1" x14ac:dyDescent="0.25">
      <c r="A4" s="53"/>
      <c r="B4" s="72"/>
      <c r="C4" s="72"/>
      <c r="D4" s="72"/>
      <c r="E4" s="72"/>
      <c r="F4" s="72"/>
      <c r="G4" s="72"/>
      <c r="H4" s="72"/>
      <c r="I4" s="72"/>
      <c r="J4" s="72"/>
      <c r="K4" s="72"/>
      <c r="L4" s="72"/>
      <c r="M4" s="72"/>
      <c r="N4" s="72"/>
      <c r="O4" s="72"/>
      <c r="P4" s="72"/>
      <c r="Q4" s="2" t="s">
        <v>257</v>
      </c>
      <c r="R4" s="2" t="s">
        <v>14</v>
      </c>
      <c r="S4" s="2" t="s">
        <v>83</v>
      </c>
    </row>
    <row r="5" spans="1:20" ht="51" x14ac:dyDescent="0.25">
      <c r="A5" s="26"/>
      <c r="B5" s="1" t="s">
        <v>18</v>
      </c>
      <c r="C5" s="1" t="s">
        <v>18</v>
      </c>
      <c r="D5" s="1" t="s">
        <v>87</v>
      </c>
      <c r="E5" s="1" t="s">
        <v>87</v>
      </c>
      <c r="F5" s="1" t="s">
        <v>22</v>
      </c>
      <c r="G5" s="1" t="s">
        <v>87</v>
      </c>
      <c r="H5" s="1" t="s">
        <v>22</v>
      </c>
      <c r="I5" s="1" t="s">
        <v>88</v>
      </c>
      <c r="J5" s="1" t="s">
        <v>76</v>
      </c>
      <c r="K5" s="1" t="s">
        <v>89</v>
      </c>
      <c r="L5" s="1" t="s">
        <v>90</v>
      </c>
      <c r="M5" s="1" t="s">
        <v>91</v>
      </c>
      <c r="N5" s="1" t="s">
        <v>25</v>
      </c>
      <c r="O5" s="1" t="s">
        <v>21</v>
      </c>
      <c r="P5" s="1" t="s">
        <v>22</v>
      </c>
      <c r="Q5" s="1" t="s">
        <v>92</v>
      </c>
      <c r="R5" s="1" t="s">
        <v>21</v>
      </c>
      <c r="S5" s="1" t="s">
        <v>26</v>
      </c>
    </row>
    <row r="6" spans="1:20" x14ac:dyDescent="0.25">
      <c r="A6" s="73" t="s">
        <v>251</v>
      </c>
      <c r="B6" s="3">
        <v>1</v>
      </c>
      <c r="C6" s="3">
        <v>2</v>
      </c>
      <c r="D6" s="3">
        <v>3</v>
      </c>
      <c r="E6" s="3">
        <v>4</v>
      </c>
      <c r="F6" s="3">
        <v>5</v>
      </c>
      <c r="G6" s="3">
        <v>6</v>
      </c>
      <c r="H6" s="3">
        <v>7</v>
      </c>
      <c r="I6" s="3">
        <v>8</v>
      </c>
      <c r="J6" s="3">
        <v>9</v>
      </c>
      <c r="K6" s="3">
        <v>10</v>
      </c>
      <c r="L6" s="3">
        <v>11</v>
      </c>
      <c r="M6" s="3">
        <v>12</v>
      </c>
      <c r="N6" s="3">
        <v>13</v>
      </c>
      <c r="O6" s="3">
        <v>14</v>
      </c>
      <c r="P6" s="3">
        <v>15</v>
      </c>
      <c r="Q6" s="3">
        <v>16</v>
      </c>
      <c r="R6" s="3">
        <v>17</v>
      </c>
      <c r="S6" s="3">
        <v>18</v>
      </c>
    </row>
    <row r="7" spans="1:20" s="43" customFormat="1" x14ac:dyDescent="0.25">
      <c r="A7" s="74"/>
      <c r="B7" s="41">
        <v>53</v>
      </c>
      <c r="C7" s="41">
        <v>8032</v>
      </c>
      <c r="D7" s="42">
        <v>324</v>
      </c>
      <c r="E7" s="42">
        <v>137</v>
      </c>
      <c r="F7" s="41">
        <v>50000</v>
      </c>
      <c r="G7" s="42">
        <v>137</v>
      </c>
      <c r="H7" s="41">
        <v>35000</v>
      </c>
      <c r="I7" s="41">
        <v>25</v>
      </c>
      <c r="J7" s="41">
        <v>25</v>
      </c>
      <c r="K7" s="42">
        <f>4*12*25*4</f>
        <v>4800</v>
      </c>
      <c r="L7" s="42">
        <v>375</v>
      </c>
      <c r="M7" s="42">
        <v>17000</v>
      </c>
      <c r="N7" s="41" t="s">
        <v>256</v>
      </c>
      <c r="O7" s="42">
        <v>30</v>
      </c>
      <c r="P7" s="42">
        <f>30*51</f>
        <v>1530</v>
      </c>
      <c r="Q7" s="48">
        <v>1</v>
      </c>
      <c r="R7" s="48">
        <v>5</v>
      </c>
      <c r="S7" s="48">
        <v>56</v>
      </c>
    </row>
  </sheetData>
  <mergeCells count="23">
    <mergeCell ref="A6:A7"/>
    <mergeCell ref="A1:T1"/>
    <mergeCell ref="Q2:S3"/>
    <mergeCell ref="E3:E4"/>
    <mergeCell ref="F3:F4"/>
    <mergeCell ref="G3:G4"/>
    <mergeCell ref="H3:H4"/>
    <mergeCell ref="D2:H2"/>
    <mergeCell ref="I2:K2"/>
    <mergeCell ref="I3:I4"/>
    <mergeCell ref="J3:J4"/>
    <mergeCell ref="K3:K4"/>
    <mergeCell ref="L2:N2"/>
    <mergeCell ref="O2:P2"/>
    <mergeCell ref="O3:O4"/>
    <mergeCell ref="P3:P4"/>
    <mergeCell ref="B2:C2"/>
    <mergeCell ref="C3:C4"/>
    <mergeCell ref="N3:N4"/>
    <mergeCell ref="L3:L4"/>
    <mergeCell ref="M3:M4"/>
    <mergeCell ref="D3:D4"/>
    <mergeCell ref="B3:B4"/>
  </mergeCells>
  <pageMargins left="0.25" right="0.25" top="0.75" bottom="0.75" header="0.3" footer="0.3"/>
  <pageSetup paperSize="9" scale="8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opLeftCell="A4" workbookViewId="0">
      <selection activeCell="J4" sqref="J4"/>
    </sheetView>
  </sheetViews>
  <sheetFormatPr defaultRowHeight="15" x14ac:dyDescent="0.25"/>
  <cols>
    <col min="1" max="1" width="6.28515625" customWidth="1"/>
    <col min="2" max="2" width="9.42578125" customWidth="1"/>
    <col min="3" max="3" width="6.85546875" customWidth="1"/>
    <col min="4" max="4" width="7.28515625" customWidth="1"/>
    <col min="5" max="5" width="9.85546875" customWidth="1"/>
    <col min="6" max="6" width="7.7109375" customWidth="1"/>
    <col min="7" max="14" width="7.28515625" customWidth="1"/>
    <col min="15" max="15" width="5.85546875" customWidth="1"/>
    <col min="16" max="16" width="7.28515625" customWidth="1"/>
    <col min="17" max="18" width="6.28515625" customWidth="1"/>
    <col min="19" max="19" width="7.5703125" customWidth="1"/>
    <col min="20" max="26" width="6.28515625" customWidth="1"/>
  </cols>
  <sheetData>
    <row r="1" spans="1:26" ht="144" customHeight="1" x14ac:dyDescent="0.25">
      <c r="A1" s="78" t="s">
        <v>271</v>
      </c>
      <c r="B1" s="78"/>
      <c r="C1" s="78"/>
      <c r="D1" s="78"/>
      <c r="E1" s="78"/>
      <c r="F1" s="78"/>
      <c r="G1" s="78"/>
      <c r="H1" s="78"/>
      <c r="I1" s="78"/>
      <c r="J1" s="78"/>
      <c r="K1" s="78"/>
      <c r="L1" s="78"/>
      <c r="M1" s="78"/>
      <c r="N1" s="78"/>
      <c r="O1" s="78"/>
      <c r="P1" s="78"/>
      <c r="Q1" s="78"/>
      <c r="R1" s="78"/>
      <c r="S1" s="78"/>
      <c r="T1" s="78"/>
      <c r="U1" s="78"/>
      <c r="V1" s="78"/>
      <c r="W1" s="78"/>
      <c r="X1" s="78"/>
      <c r="Y1" s="78"/>
      <c r="Z1" s="78"/>
    </row>
    <row r="2" spans="1:26" ht="111.75" customHeight="1" x14ac:dyDescent="0.25">
      <c r="B2" s="80" t="s">
        <v>1</v>
      </c>
      <c r="C2" s="79" t="s">
        <v>93</v>
      </c>
      <c r="D2" s="79"/>
      <c r="E2" s="71" t="s">
        <v>94</v>
      </c>
      <c r="F2" s="71"/>
      <c r="G2" s="71" t="s">
        <v>95</v>
      </c>
      <c r="H2" s="71"/>
      <c r="I2" s="71" t="s">
        <v>96</v>
      </c>
      <c r="J2" s="71"/>
      <c r="K2" s="71" t="s">
        <v>97</v>
      </c>
      <c r="L2" s="71"/>
      <c r="M2" s="71" t="s">
        <v>98</v>
      </c>
      <c r="N2" s="71"/>
      <c r="O2" s="71" t="s">
        <v>99</v>
      </c>
      <c r="P2" s="71"/>
      <c r="Q2" s="71"/>
      <c r="R2" s="71" t="s">
        <v>100</v>
      </c>
      <c r="S2" s="71"/>
      <c r="T2" s="71" t="s">
        <v>101</v>
      </c>
      <c r="U2" s="71"/>
      <c r="V2" s="71"/>
      <c r="W2" s="71"/>
      <c r="X2" s="54"/>
      <c r="Y2" s="54"/>
      <c r="Z2" s="54"/>
    </row>
    <row r="3" spans="1:26" ht="127.5" x14ac:dyDescent="0.25">
      <c r="B3" s="81"/>
      <c r="C3" s="4" t="s">
        <v>14</v>
      </c>
      <c r="D3" s="4" t="s">
        <v>102</v>
      </c>
      <c r="E3" s="4" t="s">
        <v>103</v>
      </c>
      <c r="F3" s="4" t="s">
        <v>104</v>
      </c>
      <c r="G3" s="4" t="s">
        <v>6</v>
      </c>
      <c r="H3" s="4" t="s">
        <v>105</v>
      </c>
      <c r="I3" s="2" t="s">
        <v>14</v>
      </c>
      <c r="J3" s="2" t="s">
        <v>102</v>
      </c>
      <c r="K3" s="4" t="s">
        <v>6</v>
      </c>
      <c r="L3" s="2" t="s">
        <v>102</v>
      </c>
      <c r="M3" s="2" t="s">
        <v>106</v>
      </c>
      <c r="N3" s="2" t="s">
        <v>107</v>
      </c>
      <c r="O3" s="4" t="s">
        <v>106</v>
      </c>
      <c r="P3" s="2" t="s">
        <v>78</v>
      </c>
      <c r="Q3" s="6" t="s">
        <v>108</v>
      </c>
      <c r="R3" s="2" t="s">
        <v>14</v>
      </c>
      <c r="S3" s="2" t="s">
        <v>109</v>
      </c>
      <c r="T3" s="55" t="s">
        <v>110</v>
      </c>
      <c r="U3" s="55" t="s">
        <v>111</v>
      </c>
      <c r="V3" s="55" t="s">
        <v>112</v>
      </c>
      <c r="W3" s="55" t="s">
        <v>113</v>
      </c>
    </row>
    <row r="4" spans="1:26" ht="35.25" customHeight="1" x14ac:dyDescent="0.25">
      <c r="B4" s="81"/>
      <c r="C4" s="5" t="s">
        <v>114</v>
      </c>
      <c r="D4" s="7" t="s">
        <v>24</v>
      </c>
      <c r="E4" s="7" t="s">
        <v>115</v>
      </c>
      <c r="F4" s="5" t="s">
        <v>26</v>
      </c>
      <c r="G4" s="5" t="s">
        <v>114</v>
      </c>
      <c r="H4" s="5" t="s">
        <v>22</v>
      </c>
      <c r="I4" s="5" t="s">
        <v>21</v>
      </c>
      <c r="J4" s="11" t="s">
        <v>22</v>
      </c>
      <c r="K4" s="5" t="s">
        <v>21</v>
      </c>
      <c r="L4" s="7" t="s">
        <v>18</v>
      </c>
      <c r="M4" s="1" t="s">
        <v>53</v>
      </c>
      <c r="N4" s="1" t="s">
        <v>116</v>
      </c>
      <c r="O4" s="1" t="s">
        <v>118</v>
      </c>
      <c r="P4" s="1" t="s">
        <v>24</v>
      </c>
      <c r="Q4" s="5" t="s">
        <v>26</v>
      </c>
      <c r="R4" s="5" t="s">
        <v>21</v>
      </c>
      <c r="S4" s="5" t="s">
        <v>26</v>
      </c>
      <c r="T4" s="5" t="s">
        <v>119</v>
      </c>
      <c r="U4" s="5" t="s">
        <v>26</v>
      </c>
      <c r="V4" s="5" t="s">
        <v>115</v>
      </c>
      <c r="W4" s="5" t="s">
        <v>26</v>
      </c>
    </row>
    <row r="5" spans="1:26" x14ac:dyDescent="0.25">
      <c r="B5" s="82"/>
      <c r="C5" s="8">
        <v>1</v>
      </c>
      <c r="D5" s="8">
        <v>2</v>
      </c>
      <c r="E5" s="8">
        <v>3</v>
      </c>
      <c r="F5" s="8">
        <v>4</v>
      </c>
      <c r="G5" s="8">
        <v>5</v>
      </c>
      <c r="H5" s="8">
        <v>6</v>
      </c>
      <c r="I5" s="8">
        <v>7</v>
      </c>
      <c r="J5" s="8">
        <v>8</v>
      </c>
      <c r="K5" s="8">
        <v>9</v>
      </c>
      <c r="L5" s="8">
        <v>10</v>
      </c>
      <c r="M5" s="8">
        <v>11</v>
      </c>
      <c r="N5" s="8">
        <v>12</v>
      </c>
      <c r="O5" s="8">
        <v>13</v>
      </c>
      <c r="P5" s="8">
        <v>14</v>
      </c>
      <c r="Q5" s="8">
        <v>15</v>
      </c>
      <c r="R5" s="8">
        <v>16</v>
      </c>
      <c r="S5" s="8">
        <v>17</v>
      </c>
      <c r="T5" s="8">
        <v>18</v>
      </c>
      <c r="U5" s="8">
        <v>19</v>
      </c>
      <c r="V5" s="8">
        <v>20</v>
      </c>
      <c r="W5" s="8">
        <v>21</v>
      </c>
    </row>
    <row r="6" spans="1:26" s="44" customFormat="1" x14ac:dyDescent="0.25">
      <c r="B6" s="40" t="s">
        <v>251</v>
      </c>
      <c r="C6" s="40">
        <v>5</v>
      </c>
      <c r="D6" s="40">
        <f>5*487</f>
        <v>2435</v>
      </c>
      <c r="E6" s="40">
        <v>25</v>
      </c>
      <c r="F6" s="42">
        <f>25*5*121</f>
        <v>15125</v>
      </c>
      <c r="G6" s="40">
        <v>176</v>
      </c>
      <c r="H6" s="40">
        <v>45000</v>
      </c>
      <c r="I6" s="40">
        <v>37</v>
      </c>
      <c r="J6" s="40">
        <v>32000</v>
      </c>
      <c r="K6" s="40">
        <v>76</v>
      </c>
      <c r="L6" s="40">
        <v>3500</v>
      </c>
      <c r="M6" s="40">
        <v>0</v>
      </c>
      <c r="N6" s="40">
        <v>0</v>
      </c>
      <c r="O6" s="40">
        <v>0</v>
      </c>
      <c r="P6" s="40">
        <v>0</v>
      </c>
      <c r="Q6" s="40">
        <v>0</v>
      </c>
      <c r="R6" s="40">
        <v>0</v>
      </c>
      <c r="S6" s="40">
        <v>0</v>
      </c>
      <c r="T6" s="45">
        <v>19</v>
      </c>
      <c r="U6" s="45">
        <v>190</v>
      </c>
      <c r="V6" s="45">
        <v>20</v>
      </c>
      <c r="W6" s="40">
        <v>200</v>
      </c>
    </row>
  </sheetData>
  <mergeCells count="11">
    <mergeCell ref="A1:Z1"/>
    <mergeCell ref="R2:S2"/>
    <mergeCell ref="T2:W2"/>
    <mergeCell ref="C2:D2"/>
    <mergeCell ref="I2:J2"/>
    <mergeCell ref="B2:B5"/>
    <mergeCell ref="M2:N2"/>
    <mergeCell ref="O2:Q2"/>
    <mergeCell ref="E2:F2"/>
    <mergeCell ref="G2:H2"/>
    <mergeCell ref="K2:L2"/>
  </mergeCells>
  <pageMargins left="0.45" right="0.45" top="0.25" bottom="0" header="0.3" footer="0.3"/>
  <pageSetup paperSize="9"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9"/>
  <sheetViews>
    <sheetView zoomScale="90" zoomScaleNormal="90" workbookViewId="0">
      <selection sqref="A1:AT1"/>
    </sheetView>
  </sheetViews>
  <sheetFormatPr defaultRowHeight="15" x14ac:dyDescent="0.25"/>
  <cols>
    <col min="1" max="1" width="8.7109375" customWidth="1"/>
    <col min="3" max="3" width="6.42578125" customWidth="1"/>
    <col min="4" max="4" width="6.85546875" customWidth="1"/>
    <col min="5" max="5" width="6.140625" customWidth="1"/>
    <col min="6" max="6" width="4.85546875" customWidth="1"/>
    <col min="7" max="7" width="6.28515625" customWidth="1"/>
    <col min="8" max="9" width="5.28515625" customWidth="1"/>
    <col min="10" max="10" width="6.7109375" customWidth="1"/>
    <col min="11" max="11" width="5.28515625" customWidth="1"/>
    <col min="12" max="13" width="7.5703125" customWidth="1"/>
    <col min="14" max="14" width="6.28515625" customWidth="1"/>
    <col min="15" max="15" width="5.5703125" customWidth="1"/>
    <col min="16" max="16" width="6.5703125" customWidth="1"/>
    <col min="17" max="17" width="6.140625" customWidth="1"/>
    <col min="18" max="18" width="7.7109375" customWidth="1"/>
    <col min="19" max="19" width="6.5703125" customWidth="1"/>
    <col min="20" max="20" width="6.7109375" customWidth="1"/>
    <col min="21" max="21" width="7.5703125" customWidth="1"/>
    <col min="22" max="22" width="7.85546875" customWidth="1"/>
    <col min="23" max="23" width="7" customWidth="1"/>
    <col min="24" max="24" width="7.42578125" customWidth="1"/>
    <col min="25" max="25" width="6.7109375" customWidth="1"/>
    <col min="26" max="26" width="5.85546875" customWidth="1"/>
    <col min="27" max="27" width="6.42578125" customWidth="1"/>
    <col min="28" max="28" width="6.5703125" customWidth="1"/>
    <col min="29" max="29" width="6.42578125" customWidth="1"/>
    <col min="30" max="30" width="7" customWidth="1"/>
    <col min="31" max="31" width="6.42578125" customWidth="1"/>
    <col min="32" max="32" width="10.85546875" customWidth="1"/>
    <col min="33" max="33" width="7.85546875" customWidth="1"/>
    <col min="34" max="34" width="6.5703125" customWidth="1"/>
    <col min="35" max="35" width="8" customWidth="1"/>
    <col min="36" max="36" width="7.85546875" customWidth="1"/>
    <col min="37" max="37" width="8.85546875" customWidth="1"/>
    <col min="38" max="38" width="8.28515625" customWidth="1"/>
    <col min="39" max="39" width="6.5703125" customWidth="1"/>
    <col min="40" max="40" width="8.5703125" customWidth="1"/>
    <col min="41" max="41" width="7.42578125" customWidth="1"/>
    <col min="42" max="42" width="6.42578125" customWidth="1"/>
    <col min="43" max="43" width="7.140625" customWidth="1"/>
    <col min="44" max="44" width="7.7109375" customWidth="1"/>
    <col min="45" max="45" width="7.28515625" customWidth="1"/>
    <col min="46" max="46" width="5.7109375" customWidth="1"/>
  </cols>
  <sheetData>
    <row r="1" spans="1:46" ht="200.25" customHeight="1" x14ac:dyDescent="0.25">
      <c r="A1" s="83" t="s">
        <v>272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row>
    <row r="2" spans="1:46" ht="120" customHeight="1" x14ac:dyDescent="0.25">
      <c r="A2" s="84" t="s">
        <v>1</v>
      </c>
      <c r="B2" s="71" t="s">
        <v>120</v>
      </c>
      <c r="C2" s="71"/>
      <c r="D2" s="71" t="s">
        <v>121</v>
      </c>
      <c r="E2" s="71"/>
      <c r="F2" s="71" t="s">
        <v>122</v>
      </c>
      <c r="G2" s="71"/>
      <c r="H2" s="71"/>
      <c r="I2" s="71" t="s">
        <v>123</v>
      </c>
      <c r="J2" s="71"/>
      <c r="K2" s="71"/>
      <c r="L2" s="71" t="s">
        <v>124</v>
      </c>
      <c r="M2" s="71"/>
      <c r="N2" s="71" t="s">
        <v>125</v>
      </c>
      <c r="O2" s="71"/>
      <c r="P2" s="71" t="s">
        <v>126</v>
      </c>
      <c r="Q2" s="71"/>
      <c r="R2" s="71" t="s">
        <v>127</v>
      </c>
      <c r="S2" s="71"/>
      <c r="T2" s="71" t="s">
        <v>128</v>
      </c>
      <c r="U2" s="71"/>
      <c r="V2" s="71"/>
      <c r="W2" s="71" t="s">
        <v>129</v>
      </c>
      <c r="X2" s="71"/>
      <c r="Y2" s="71"/>
      <c r="Z2" s="71" t="s">
        <v>130</v>
      </c>
      <c r="AA2" s="71"/>
      <c r="AB2" s="71"/>
      <c r="AC2" s="71" t="s">
        <v>131</v>
      </c>
      <c r="AD2" s="71"/>
      <c r="AE2" s="71" t="s">
        <v>278</v>
      </c>
      <c r="AF2" s="71"/>
      <c r="AG2" s="71"/>
      <c r="AH2" s="71" t="s">
        <v>132</v>
      </c>
      <c r="AI2" s="71"/>
      <c r="AJ2" s="71" t="s">
        <v>133</v>
      </c>
      <c r="AK2" s="71"/>
      <c r="AL2" s="71" t="s">
        <v>134</v>
      </c>
      <c r="AM2" s="71"/>
      <c r="AN2" s="71"/>
      <c r="AO2" s="71" t="s">
        <v>135</v>
      </c>
      <c r="AP2" s="71"/>
      <c r="AQ2" s="114" t="s">
        <v>136</v>
      </c>
      <c r="AR2" s="115"/>
      <c r="AS2" s="116"/>
      <c r="AT2" s="61"/>
    </row>
    <row r="3" spans="1:46" s="46" customFormat="1" ht="153" customHeight="1" x14ac:dyDescent="0.25">
      <c r="A3" s="84"/>
      <c r="B3" s="4" t="s">
        <v>80</v>
      </c>
      <c r="C3" s="4" t="s">
        <v>137</v>
      </c>
      <c r="D3" s="4" t="s">
        <v>80</v>
      </c>
      <c r="E3" s="4" t="s">
        <v>137</v>
      </c>
      <c r="F3" s="4" t="s">
        <v>138</v>
      </c>
      <c r="G3" s="4" t="s">
        <v>139</v>
      </c>
      <c r="H3" s="4" t="s">
        <v>140</v>
      </c>
      <c r="I3" s="4" t="s">
        <v>138</v>
      </c>
      <c r="J3" s="4" t="s">
        <v>139</v>
      </c>
      <c r="K3" s="4" t="s">
        <v>140</v>
      </c>
      <c r="L3" s="4" t="s">
        <v>138</v>
      </c>
      <c r="M3" s="4" t="s">
        <v>140</v>
      </c>
      <c r="N3" s="4" t="s">
        <v>138</v>
      </c>
      <c r="O3" s="4" t="s">
        <v>140</v>
      </c>
      <c r="P3" s="4" t="s">
        <v>138</v>
      </c>
      <c r="Q3" s="4" t="s">
        <v>140</v>
      </c>
      <c r="R3" s="4" t="s">
        <v>80</v>
      </c>
      <c r="S3" s="4" t="s">
        <v>137</v>
      </c>
      <c r="T3" s="4" t="s">
        <v>6</v>
      </c>
      <c r="U3" s="4" t="s">
        <v>80</v>
      </c>
      <c r="V3" s="4" t="s">
        <v>137</v>
      </c>
      <c r="W3" s="4" t="s">
        <v>6</v>
      </c>
      <c r="X3" s="4" t="s">
        <v>80</v>
      </c>
      <c r="Y3" s="4" t="s">
        <v>137</v>
      </c>
      <c r="Z3" s="4" t="s">
        <v>6</v>
      </c>
      <c r="AA3" s="4" t="s">
        <v>80</v>
      </c>
      <c r="AB3" s="4" t="s">
        <v>137</v>
      </c>
      <c r="AC3" s="4" t="s">
        <v>6</v>
      </c>
      <c r="AD3" s="4" t="s">
        <v>141</v>
      </c>
      <c r="AE3" s="4" t="s">
        <v>6</v>
      </c>
      <c r="AF3" s="4" t="s">
        <v>142</v>
      </c>
      <c r="AG3" s="4" t="s">
        <v>143</v>
      </c>
      <c r="AH3" s="4" t="s">
        <v>6</v>
      </c>
      <c r="AI3" s="4" t="s">
        <v>105</v>
      </c>
      <c r="AJ3" s="4" t="s">
        <v>6</v>
      </c>
      <c r="AK3" s="4" t="s">
        <v>105</v>
      </c>
      <c r="AL3" s="4" t="s">
        <v>144</v>
      </c>
      <c r="AM3" s="4" t="s">
        <v>6</v>
      </c>
      <c r="AN3" s="4" t="s">
        <v>145</v>
      </c>
      <c r="AO3" s="4" t="s">
        <v>146</v>
      </c>
      <c r="AP3" s="4" t="s">
        <v>147</v>
      </c>
      <c r="AQ3" s="117" t="s">
        <v>6</v>
      </c>
      <c r="AR3" s="117" t="s">
        <v>148</v>
      </c>
      <c r="AS3" s="117" t="s">
        <v>149</v>
      </c>
      <c r="AT3" s="62"/>
    </row>
    <row r="4" spans="1:46" ht="38.25" x14ac:dyDescent="0.25">
      <c r="A4" s="84"/>
      <c r="B4" s="7" t="s">
        <v>18</v>
      </c>
      <c r="C4" s="11" t="s">
        <v>25</v>
      </c>
      <c r="D4" s="7" t="s">
        <v>18</v>
      </c>
      <c r="E4" s="11" t="s">
        <v>25</v>
      </c>
      <c r="F4" s="5" t="s">
        <v>150</v>
      </c>
      <c r="G4" s="5" t="s">
        <v>151</v>
      </c>
      <c r="H4" s="5" t="s">
        <v>150</v>
      </c>
      <c r="I4" s="5" t="s">
        <v>150</v>
      </c>
      <c r="J4" s="5" t="s">
        <v>151</v>
      </c>
      <c r="K4" s="5" t="s">
        <v>150</v>
      </c>
      <c r="L4" s="5" t="s">
        <v>152</v>
      </c>
      <c r="M4" s="5" t="s">
        <v>152</v>
      </c>
      <c r="N4" s="5" t="s">
        <v>153</v>
      </c>
      <c r="O4" s="5" t="s">
        <v>153</v>
      </c>
      <c r="P4" s="5" t="s">
        <v>154</v>
      </c>
      <c r="Q4" s="5" t="s">
        <v>154</v>
      </c>
      <c r="R4" s="7" t="s">
        <v>18</v>
      </c>
      <c r="S4" s="11" t="s">
        <v>25</v>
      </c>
      <c r="T4" s="11" t="s">
        <v>21</v>
      </c>
      <c r="U4" s="7" t="s">
        <v>18</v>
      </c>
      <c r="V4" s="11" t="s">
        <v>25</v>
      </c>
      <c r="W4" s="11" t="s">
        <v>21</v>
      </c>
      <c r="X4" s="7" t="s">
        <v>18</v>
      </c>
      <c r="Y4" s="11" t="s">
        <v>25</v>
      </c>
      <c r="Z4" s="11" t="s">
        <v>21</v>
      </c>
      <c r="AA4" s="7" t="s">
        <v>18</v>
      </c>
      <c r="AB4" s="11" t="s">
        <v>25</v>
      </c>
      <c r="AC4" s="11" t="s">
        <v>21</v>
      </c>
      <c r="AD4" s="11" t="s">
        <v>26</v>
      </c>
      <c r="AE4" s="11" t="s">
        <v>21</v>
      </c>
      <c r="AF4" s="11" t="s">
        <v>22</v>
      </c>
      <c r="AG4" s="11" t="s">
        <v>119</v>
      </c>
      <c r="AH4" s="11" t="s">
        <v>21</v>
      </c>
      <c r="AI4" s="11" t="s">
        <v>22</v>
      </c>
      <c r="AJ4" s="11" t="s">
        <v>21</v>
      </c>
      <c r="AK4" s="11" t="s">
        <v>22</v>
      </c>
      <c r="AL4" s="11" t="s">
        <v>258</v>
      </c>
      <c r="AM4" s="11" t="s">
        <v>21</v>
      </c>
      <c r="AN4" s="11" t="s">
        <v>22</v>
      </c>
      <c r="AO4" s="5" t="s">
        <v>117</v>
      </c>
      <c r="AP4" s="5" t="s">
        <v>25</v>
      </c>
      <c r="AQ4" s="118"/>
      <c r="AR4" s="118"/>
      <c r="AS4" s="118"/>
      <c r="AT4" s="61"/>
    </row>
    <row r="5" spans="1:46" ht="25.5" customHeight="1" x14ac:dyDescent="0.25">
      <c r="A5" s="84"/>
      <c r="B5" s="119">
        <v>1</v>
      </c>
      <c r="C5" s="119">
        <v>2</v>
      </c>
      <c r="D5" s="119">
        <v>3</v>
      </c>
      <c r="E5" s="119">
        <v>4</v>
      </c>
      <c r="F5" s="119">
        <v>5</v>
      </c>
      <c r="G5" s="119">
        <v>6</v>
      </c>
      <c r="H5" s="119">
        <v>7</v>
      </c>
      <c r="I5" s="119">
        <v>8</v>
      </c>
      <c r="J5" s="119">
        <v>9</v>
      </c>
      <c r="K5" s="119">
        <v>10</v>
      </c>
      <c r="L5" s="119">
        <v>11</v>
      </c>
      <c r="M5" s="119">
        <v>12</v>
      </c>
      <c r="N5" s="119">
        <v>13</v>
      </c>
      <c r="O5" s="119">
        <v>14</v>
      </c>
      <c r="P5" s="119">
        <v>15</v>
      </c>
      <c r="Q5" s="119">
        <v>16</v>
      </c>
      <c r="R5" s="119">
        <v>17</v>
      </c>
      <c r="S5" s="119">
        <v>18</v>
      </c>
      <c r="T5" s="119">
        <v>19</v>
      </c>
      <c r="U5" s="119">
        <v>20</v>
      </c>
      <c r="V5" s="119">
        <v>21</v>
      </c>
      <c r="W5" s="119">
        <v>22</v>
      </c>
      <c r="X5" s="119">
        <v>23</v>
      </c>
      <c r="Y5" s="119">
        <v>24</v>
      </c>
      <c r="Z5" s="119">
        <v>25</v>
      </c>
      <c r="AA5" s="119">
        <v>26</v>
      </c>
      <c r="AB5" s="119">
        <v>27</v>
      </c>
      <c r="AC5" s="119">
        <v>28</v>
      </c>
      <c r="AD5" s="119">
        <v>29</v>
      </c>
      <c r="AE5" s="119">
        <v>30</v>
      </c>
      <c r="AF5" s="119">
        <v>31</v>
      </c>
      <c r="AG5" s="119">
        <v>32</v>
      </c>
      <c r="AH5" s="119">
        <v>33</v>
      </c>
      <c r="AI5" s="119">
        <v>34</v>
      </c>
      <c r="AJ5" s="119">
        <v>35</v>
      </c>
      <c r="AK5" s="119">
        <v>36</v>
      </c>
      <c r="AL5" s="119">
        <v>37</v>
      </c>
      <c r="AM5" s="119">
        <v>38</v>
      </c>
      <c r="AN5" s="119">
        <v>39</v>
      </c>
      <c r="AO5" s="119">
        <v>40</v>
      </c>
      <c r="AP5" s="119">
        <v>41</v>
      </c>
      <c r="AQ5" s="119">
        <v>42</v>
      </c>
      <c r="AR5" s="119">
        <v>43</v>
      </c>
      <c r="AS5" s="119">
        <v>44</v>
      </c>
      <c r="AT5" s="61"/>
    </row>
    <row r="6" spans="1:46" ht="32.25" customHeight="1" x14ac:dyDescent="0.25">
      <c r="A6" s="63" t="s">
        <v>251</v>
      </c>
      <c r="B6" s="120">
        <v>96</v>
      </c>
      <c r="C6" s="120">
        <f>96*5</f>
        <v>480</v>
      </c>
      <c r="D6" s="120">
        <v>176</v>
      </c>
      <c r="E6" s="120">
        <f>30*5</f>
        <v>150</v>
      </c>
      <c r="F6" s="120">
        <v>6</v>
      </c>
      <c r="G6" s="120">
        <f>6*50</f>
        <v>300</v>
      </c>
      <c r="H6" s="120">
        <v>0</v>
      </c>
      <c r="I6" s="120">
        <v>0</v>
      </c>
      <c r="J6" s="120">
        <v>0</v>
      </c>
      <c r="K6" s="120">
        <v>0</v>
      </c>
      <c r="L6" s="120">
        <v>0</v>
      </c>
      <c r="M6" s="120">
        <v>6</v>
      </c>
      <c r="N6" s="120">
        <v>0</v>
      </c>
      <c r="O6" s="120">
        <v>1</v>
      </c>
      <c r="P6" s="120">
        <v>0</v>
      </c>
      <c r="Q6" s="120">
        <v>2</v>
      </c>
      <c r="R6" s="120">
        <v>5</v>
      </c>
      <c r="S6" s="120">
        <v>53</v>
      </c>
      <c r="T6" s="120">
        <v>0</v>
      </c>
      <c r="U6" s="120">
        <v>0</v>
      </c>
      <c r="V6" s="120">
        <v>0</v>
      </c>
      <c r="W6" s="120">
        <v>0</v>
      </c>
      <c r="X6" s="120">
        <v>0</v>
      </c>
      <c r="Y6" s="120">
        <v>0</v>
      </c>
      <c r="Z6" s="120">
        <v>0</v>
      </c>
      <c r="AA6" s="120">
        <v>0</v>
      </c>
      <c r="AB6" s="120">
        <v>0</v>
      </c>
      <c r="AC6" s="120">
        <v>5</v>
      </c>
      <c r="AD6" s="120">
        <v>47</v>
      </c>
      <c r="AE6" s="120">
        <f>3*19*5</f>
        <v>285</v>
      </c>
      <c r="AF6" s="121">
        <f>285*40</f>
        <v>11400</v>
      </c>
      <c r="AG6" s="121">
        <v>26</v>
      </c>
      <c r="AH6" s="121">
        <f>6*5*5</f>
        <v>150</v>
      </c>
      <c r="AI6" s="121">
        <f>150*60</f>
        <v>9000</v>
      </c>
      <c r="AJ6" s="120">
        <v>150</v>
      </c>
      <c r="AK6" s="121">
        <f>150*50</f>
        <v>7500</v>
      </c>
      <c r="AL6" s="120">
        <v>0</v>
      </c>
      <c r="AM6" s="120">
        <v>0</v>
      </c>
      <c r="AN6" s="120">
        <v>0</v>
      </c>
      <c r="AO6" s="120">
        <v>622</v>
      </c>
      <c r="AP6" s="120">
        <f>4900+450+9</f>
        <v>5359</v>
      </c>
      <c r="AQ6" s="122">
        <v>0</v>
      </c>
      <c r="AR6" s="122">
        <v>0</v>
      </c>
      <c r="AS6" s="122">
        <v>0</v>
      </c>
      <c r="AT6" s="61"/>
    </row>
    <row r="7" spans="1:46" ht="15.75"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9"/>
      <c r="AS7" s="9"/>
      <c r="AT7" s="9"/>
    </row>
    <row r="8" spans="1:46" ht="15.75"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9"/>
      <c r="AS8" s="9"/>
      <c r="AT8" s="9"/>
    </row>
    <row r="9" spans="1:46" ht="15.75"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9"/>
      <c r="AS9" s="9"/>
      <c r="AT9" s="9"/>
    </row>
    <row r="10" spans="1:46" ht="15.75"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9"/>
      <c r="AS10" s="9"/>
      <c r="AT10" s="9"/>
    </row>
    <row r="11" spans="1:46" ht="15.75"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9"/>
      <c r="AS11" s="9"/>
      <c r="AT11" s="9"/>
    </row>
    <row r="12" spans="1:46" ht="15.75"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9"/>
      <c r="AS12" s="9"/>
      <c r="AT12" s="9"/>
    </row>
    <row r="13" spans="1:46" ht="15.75"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9"/>
      <c r="AS13" s="9"/>
      <c r="AT13" s="9"/>
    </row>
    <row r="14" spans="1:46" ht="15.75"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9"/>
      <c r="AS14" s="9"/>
      <c r="AT14" s="9"/>
    </row>
    <row r="15" spans="1:46" ht="15.75"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9"/>
      <c r="AS15" s="9"/>
      <c r="AT15" s="9"/>
    </row>
    <row r="16" spans="1:46" ht="15.75"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9"/>
      <c r="AS16" s="9"/>
      <c r="AT16" s="9"/>
    </row>
    <row r="17" spans="1:43" ht="15.7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row>
    <row r="18" spans="1:43" ht="15.7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row>
    <row r="19" spans="1:43" ht="15.7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row>
    <row r="20" spans="1:43" ht="15.7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row>
    <row r="21" spans="1:43" ht="15.7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row>
    <row r="22" spans="1:43" ht="15.7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row>
    <row r="23" spans="1:43" ht="15.7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row>
    <row r="24" spans="1:43" ht="15.7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row>
    <row r="25" spans="1:43" ht="15.7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row>
    <row r="26" spans="1:43" ht="15.7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row>
    <row r="27" spans="1:43" ht="15.7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row>
    <row r="28" spans="1:43" ht="15.7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43" ht="15.7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43" ht="15.7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43" ht="15.7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43" ht="15.7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5.7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5.7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5.7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5.7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5.7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5.7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5.7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5.7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5.7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5.7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5.7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5.7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5.7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5.7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5.7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5.7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5.75"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5.75"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5.75"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5.75"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5.75"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5.75"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5.75"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5.75"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5.75"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5.75"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5.75"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5.75"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5.75"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5.75"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5.75"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5.75"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5.7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5.7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5.7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5.7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5.7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5.7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5.7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5.7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5.7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5.7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5.7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5.7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5.7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5.7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5.7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5.7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5.7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5.7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5.7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5.7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5.7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5.7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5.7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5.7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5.7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5.7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5.7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5.7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5.7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5.7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5.7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5.7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5.7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5.7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5.7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5.7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5.7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5.7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5.7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5.7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5.7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5.7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5.7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5.7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5.7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5.7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5.7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5.7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5.7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5.7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5.7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5.7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5.7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5.7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5.7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5.7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5.7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5.7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5.7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5.7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5.7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5.7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5.7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5.7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5.7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5.7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5.7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5.7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5.7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5.7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5.7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5.7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5.7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5.7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5.7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5.7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5.7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5.7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5.7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5.7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5.7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5.7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5.7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5.7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5.7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5.7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5.7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5.7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5.7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5.7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5.7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5.7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5.7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5.7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5.7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5.7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5.7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5.7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5.7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5.7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5.7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5.7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5.7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5.7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5.7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5.7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5.7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5.7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5.7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5.7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5.7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5.7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5.7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5.7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5.7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5.7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5.7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5.7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5.7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5.7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5.7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5.7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5.7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5.7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5.7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5.7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5.7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5.7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5.7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5.7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5.7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5.7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5.7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5.7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5.7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5.7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5.7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5.7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5.7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5.7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5.7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5.7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5.7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5.7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5.7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5.7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5.7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5.7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5.7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5.7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5.7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5.7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5.7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5.7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5.7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5.7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5.7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5.7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5.7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5.7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5.7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5.7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5.7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5.7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5.7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5.7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5.7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5.7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5.7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5.7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5.7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5.7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5.7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5.7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5.7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5.7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5.7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5.7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5.7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5.7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5.7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5.7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5.7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5.7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5.7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5.7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5.7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5.7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5.7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5.7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5.7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5.7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5.7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5.7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5.7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5.7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5.7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5.7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5.7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5.7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5.7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5.7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5.7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5.7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5.7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5.7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5.7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5.7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5.7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5.7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5.7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5.7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5.7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5.7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5.7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5.7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5.7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5.7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5.7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5.7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5.7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5.7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5.7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5.7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5.7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5.7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5.7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5.7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5.7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5.7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5.7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5.7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5.7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5.7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5.7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5.7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5.7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5.7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5.7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5.7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5.75"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5.75"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5.75"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5.75"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5.75"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5.75"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5.75"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5.75"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5.75"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5.75"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5.75"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5.75"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5.75"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5.75"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5.75"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5.75"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5.75"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5.75"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5.75"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5.75"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5.75"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5.75"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5.75"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5.75"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5.75"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5.75"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5.75"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5.75"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5.75"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5.75"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5.75"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5.75"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5.75"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5.75"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5.75"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5.75"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5.75"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5.75"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5.75"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5.75"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5.75"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5.75"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5.75"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5.75"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5.75"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5.75"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5.75"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5.75"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5.75"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5.75"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5.75"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5.75"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5.75"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5.75"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5.75"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5.75"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5.75"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5.75"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5.75"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5.75"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5.75"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5.75"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5.75"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5.75"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5.75"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5.75"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5.75"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5.75"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5.75"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5.75"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5.75"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5.75"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5.75"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5.75"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5.75"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5.75"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5.75"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5.75"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5.75"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5.75"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5.75"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5.75"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5.75"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5.75"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5.75"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5.75"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5.75"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5.75"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5.75"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5.75"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5.75"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5.75"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5.75"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5.75"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5.75"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5.75"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5.75"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5.75"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5.75"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5.75"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5.75"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5.75"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5.75"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5.75"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5.75"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5.75"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5.75"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5.75"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5.75"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5.75"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5.75"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5.75"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5.75"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5.75"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5.75"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5.75"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5.75"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5.75"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5.75"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5.75"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5.75"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5.75"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5.75"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5.75"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5.75"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5.75"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5.75"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5.75"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5.75"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5.75"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5.75"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5.75"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5.75"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5.75"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5.75"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5.75"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5.75"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5.75"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5.75"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5.75"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5.75"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5.75"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5.75"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5.75"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5.75"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5.75"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5.75"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5.75"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5.75"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5.75"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5.75"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5.75"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5.75"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5.75"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5.75"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5.75"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5.75"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5.75"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5.75"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5.75"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5.75"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5.75"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5.75"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5.75"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5.75"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5.75"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5.75"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5.75"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5.75"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5.75"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5.75"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5.75"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5.75"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5.75"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5.75"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5.75"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5.75"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5.75"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5.75"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5.75"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5.75"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5.75"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5.75"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5.75"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5.75"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5.75"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5.75"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5.75"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5.75"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5.75"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5.75"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5.75"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5.75"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5.75"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5.75"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5.75"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5.75"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5.75"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5.75"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5.75"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5.75"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5.75"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5.75"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5.75"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5.75"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5.75"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5.75"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5.75"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5.75"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5.75"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5.75"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5.75"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5.75"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5.75"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5.75"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5.75"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5.75"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5.75"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5.75"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5.75"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5.75"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5.75"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5.75"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5.75"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5.75"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5.75"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5.75"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5.75"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5.75"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5.75"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5.75"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5.75"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5.75"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5.75"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5.75"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5.75"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5.75"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5.75"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5.75"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5.75"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5.75"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5.75"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5.75"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5.75"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5.75"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5.75"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5.75"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5.75"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5.75"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5.75"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5.75"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5.75"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5.75"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5.75"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5.75"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5.75"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5.75"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5.75"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5.75"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5.75"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5.75"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5.75"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5.75"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5.75"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5.75"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5.75"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5.75"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5.75"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5.75"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5.75"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5.75"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5.75"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5.75"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5.75"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5.75"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5.75"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5.75"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5.75"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5.75"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5.75"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5.75"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5.75"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5.75"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5.75"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5.75"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5.75"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5.75"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5.75"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5.75"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5.75"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5.75"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5.75"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5.75"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5.75"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5.75"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5.75"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5.75"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5.75"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5.75"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5.75"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5.75"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5.75"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5.75"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5.75"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5.75"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5.75"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5.75"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5.75"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5.75"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5.75"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5.75"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5.75"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5.75"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5.75"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5.75"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5.75"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5.75"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5.75"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5.75"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5.75"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5.75"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5.75"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5.75"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5.75"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5.75"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5.75"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5.75"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5.75"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5.75"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5.75"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5.75"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5.75"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5.75"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5.75"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5.75"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5.75"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5.75"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5.75"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5.75"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5.75"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5.75"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5.75"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5.75"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5.75"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5.75"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5.75"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5.75"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5.75"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5.75"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5.75"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5.75"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5.75"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5.75"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5.75"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5.75"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5.75"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5.75"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5.75"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5.75"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5.75"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5.75"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5.75"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5.75"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5.75"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5.75"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5.75"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5.75"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5.75"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5.75"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5.75"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5.75"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5.75"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5.75"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5.75"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5.75"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5.75"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5.75"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5.75"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5.75"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5.75"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5.75"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5.75"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5.75"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5.75"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5.75"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5.75"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5.75"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5.75"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5.75"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5.75"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5.75"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5.75"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5.75"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5.75"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5.75"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5.75"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5.75"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5.75"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5.75"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5.75"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5.75"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5.75"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5.75"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5.75"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5.75"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5.75"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5.75"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5.75"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5.75"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5.75"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5.75"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5.75"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5.75"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5.75"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5.75"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5.75"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5.75"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5.75"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5.75"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5.75"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5.75"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5.75"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5.75"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5.75"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5.75"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5.75"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5.75"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5.75"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5.75"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5.75"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5.75"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5.75"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5.75"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5.75"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5.75"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5.75"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5.75"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5.75"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5.75"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5.75"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5.75"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5.75"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5.75"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5.75"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5.75"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5.75"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5.75"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5.75"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5.75"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5.75"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5.75"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5.75"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5.75"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5.75"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5.75"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5.75"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row r="761" spans="1:43" ht="15.75"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row>
    <row r="762" spans="1:43" ht="15.75"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row>
    <row r="763" spans="1:43" ht="15.75"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row>
    <row r="764" spans="1:43" ht="15.75"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row>
    <row r="765" spans="1:43" ht="15.75"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row>
    <row r="766" spans="1:43" ht="15.75"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row>
    <row r="767" spans="1:43" ht="15.75"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row>
    <row r="768" spans="1:43" ht="15.75"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row>
    <row r="769" spans="1:43" ht="15.75"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row>
    <row r="770" spans="1:43" ht="15.75"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row>
    <row r="771" spans="1:43" ht="15.75"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row>
    <row r="772" spans="1:43" ht="15.75"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row>
    <row r="773" spans="1:43" ht="15.75"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row>
    <row r="774" spans="1:43" ht="15.75"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row>
    <row r="775" spans="1:43" ht="15.75"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row>
    <row r="776" spans="1:43" ht="15.75"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row>
    <row r="777" spans="1:43" ht="15.75"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row>
    <row r="778" spans="1:43" ht="15.75"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row>
    <row r="779" spans="1:43" ht="15.75"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row>
    <row r="780" spans="1:43" ht="15.75"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row>
    <row r="781" spans="1:43" ht="15.75"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row>
    <row r="782" spans="1:43" ht="15.75"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row>
    <row r="783" spans="1:43" ht="15.75"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row>
    <row r="784" spans="1:43" ht="15.75"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row>
    <row r="785" spans="1:43" ht="15.75"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row>
    <row r="786" spans="1:43" ht="15.75"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row>
    <row r="787" spans="1:43" ht="15.75"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row>
    <row r="788" spans="1:43" ht="15.75"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row>
    <row r="789" spans="1:43" ht="15.75"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row>
    <row r="790" spans="1:43" ht="15.75"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row>
    <row r="791" spans="1:43" ht="15.75"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row>
    <row r="792" spans="1:43" ht="15.75"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row>
    <row r="793" spans="1:43" ht="15.75"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row>
    <row r="794" spans="1:43" ht="15.75"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row>
    <row r="795" spans="1:43" ht="15.75"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row>
    <row r="796" spans="1:43" ht="15.75"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row>
    <row r="797" spans="1:43" ht="15.75"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row>
    <row r="798" spans="1:43" ht="15.75"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row>
    <row r="799" spans="1:43" ht="15.75"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row>
    <row r="800" spans="1:43" ht="15.75"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row>
    <row r="801" spans="1:43" ht="15.75"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row>
    <row r="802" spans="1:43" ht="15.75"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row>
    <row r="803" spans="1:43" ht="15.75"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row>
    <row r="804" spans="1:43" ht="15.75"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row>
    <row r="805" spans="1:43" ht="15.75"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row>
    <row r="806" spans="1:43" ht="15.75"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row>
    <row r="807" spans="1:43" ht="15.75"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row>
    <row r="808" spans="1:43" ht="15.75"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row>
    <row r="809" spans="1:43" ht="15.75"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row>
    <row r="810" spans="1:43" ht="15.75"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row>
    <row r="811" spans="1:43" ht="15.75"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row>
    <row r="812" spans="1:43" ht="15.75"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row>
    <row r="813" spans="1:43" ht="15.75"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row>
    <row r="814" spans="1:43" ht="15.75"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row>
    <row r="815" spans="1:43" ht="15.75"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row>
    <row r="816" spans="1:43" ht="15.75"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row>
    <row r="817" spans="1:43" ht="15.75"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row>
    <row r="818" spans="1:43" ht="15.75"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row>
    <row r="819" spans="1:43" ht="15.75"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row>
    <row r="820" spans="1:43" ht="15.75"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row>
    <row r="821" spans="1:43" ht="15.75"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row>
    <row r="822" spans="1:43" ht="15.75"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row>
    <row r="823" spans="1:43" ht="15.75"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row>
    <row r="824" spans="1:43" ht="15.75"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row>
    <row r="825" spans="1:43" ht="15.75"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row>
    <row r="826" spans="1:43" ht="15.75"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row>
    <row r="827" spans="1:43" ht="15.75"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row>
    <row r="828" spans="1:43" ht="15.75"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row>
    <row r="829" spans="1:43" ht="15.75"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row>
    <row r="830" spans="1:43" ht="15.75"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row>
    <row r="831" spans="1:43" ht="15.75"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row>
    <row r="832" spans="1:43" ht="15.75"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row>
    <row r="833" spans="1:43" ht="15.75"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row>
    <row r="834" spans="1:43" ht="15.75"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row>
    <row r="835" spans="1:43" ht="15.75"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row>
    <row r="836" spans="1:43" ht="15.75"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row>
    <row r="837" spans="1:43" ht="15.75"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row>
    <row r="838" spans="1:43" ht="15.75"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row>
    <row r="839" spans="1:43" ht="15.75"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row>
    <row r="840" spans="1:43" ht="15.75"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row>
    <row r="841" spans="1:43" ht="15.75"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row>
    <row r="842" spans="1:43" ht="15.75"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row>
    <row r="843" spans="1:43" ht="15.75"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row>
    <row r="844" spans="1:43" ht="15.75"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row>
    <row r="845" spans="1:43" ht="15.75"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row>
    <row r="846" spans="1:43" ht="15.75"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row>
    <row r="847" spans="1:43" ht="15.75"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row>
    <row r="848" spans="1:43" ht="15.75"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row>
    <row r="849" spans="1:43" ht="15.75"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row>
    <row r="850" spans="1:43" ht="15.75"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row>
    <row r="851" spans="1:43" ht="15.75"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row>
    <row r="852" spans="1:43" ht="15.75"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row>
    <row r="853" spans="1:43" ht="15.75"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row>
    <row r="854" spans="1:43" ht="15.75"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row>
    <row r="855" spans="1:43" ht="15.75"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row>
    <row r="856" spans="1:43" ht="15.75"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row>
    <row r="857" spans="1:43" ht="15.75"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row>
    <row r="858" spans="1:43" ht="15.75"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row>
    <row r="859" spans="1:43" ht="15.75"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row>
    <row r="860" spans="1:43" ht="15.75"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row>
    <row r="861" spans="1:43" ht="15.75"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row>
    <row r="862" spans="1:43" ht="15.75"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row>
    <row r="863" spans="1:43" ht="15.75"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row>
    <row r="864" spans="1:43" ht="15.75"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row>
    <row r="865" spans="1:43" ht="15.75"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row>
    <row r="866" spans="1:43" ht="15.75"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row>
    <row r="867" spans="1:43" ht="15.75"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row>
    <row r="868" spans="1:43" ht="15.75"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row>
    <row r="869" spans="1:43" ht="15.75"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row>
    <row r="870" spans="1:43" ht="15.75"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row>
    <row r="871" spans="1:43" ht="15.75"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row>
    <row r="872" spans="1:43" ht="15.75"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row>
    <row r="873" spans="1:43" ht="15.75"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row>
    <row r="874" spans="1:43" ht="15.75"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row>
    <row r="875" spans="1:43" ht="15.75"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row>
    <row r="876" spans="1:43" ht="15.75"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row>
    <row r="877" spans="1:43" ht="15.75"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row>
    <row r="878" spans="1:43" ht="15.75"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row>
    <row r="879" spans="1:43" ht="15.75"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row>
    <row r="880" spans="1:43" ht="15.75"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row>
    <row r="881" spans="1:43" ht="15.75"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row>
    <row r="882" spans="1:43" ht="15.75"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row>
    <row r="883" spans="1:43" ht="15.75"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row>
    <row r="884" spans="1:43" ht="15.75"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row>
    <row r="885" spans="1:43" ht="15.75"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row>
    <row r="886" spans="1:43" ht="15.75"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row>
    <row r="887" spans="1:43" ht="15.75"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row>
    <row r="888" spans="1:43" ht="15.75"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row>
    <row r="889" spans="1:43" ht="15.75"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row>
    <row r="890" spans="1:43" ht="15.75"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row>
    <row r="891" spans="1:43" ht="15.75"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row>
    <row r="892" spans="1:43" ht="15.75"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row>
    <row r="893" spans="1:43" ht="15.75"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row>
    <row r="894" spans="1:43" ht="15.75"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row>
    <row r="895" spans="1:43" ht="15.75"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row>
    <row r="896" spans="1:43" ht="15.75"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row>
    <row r="897" spans="1:43" ht="15.75"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row>
    <row r="898" spans="1:43" ht="15.75"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row>
    <row r="899" spans="1:43" ht="15.75"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row>
    <row r="900" spans="1:43" ht="15.75"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row>
    <row r="901" spans="1:43" ht="15.75"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row>
    <row r="902" spans="1:43" ht="15.75"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row>
    <row r="903" spans="1:43" ht="15.75"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row>
    <row r="904" spans="1:43" ht="15.75"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row>
    <row r="905" spans="1:43" ht="15.75"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row>
    <row r="906" spans="1:43" ht="15.75"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row>
    <row r="907" spans="1:43" ht="15.75"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row>
    <row r="908" spans="1:43" ht="15.75"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row>
    <row r="909" spans="1:43" ht="15.75"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row>
    <row r="910" spans="1:43" ht="15.75"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row>
    <row r="911" spans="1:43" ht="15.75"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row>
    <row r="912" spans="1:43" ht="15.75"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row>
    <row r="913" spans="1:43" ht="15.75"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row>
    <row r="914" spans="1:43" ht="15.75"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row>
    <row r="915" spans="1:43" ht="15.75"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row>
    <row r="916" spans="1:43" ht="15.75"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row>
    <row r="917" spans="1:43" ht="15.75"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row>
    <row r="918" spans="1:43" ht="15.75"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row>
    <row r="919" spans="1:43" ht="15.75"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row>
    <row r="920" spans="1:43" ht="15.75"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row>
    <row r="921" spans="1:43" ht="15.75"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row>
    <row r="922" spans="1:43" ht="15.75"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row>
    <row r="923" spans="1:43" ht="15.75"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row>
    <row r="924" spans="1:43" ht="15.75"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row>
    <row r="925" spans="1:43" ht="15.75"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row>
    <row r="926" spans="1:43" ht="15.75"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row>
    <row r="927" spans="1:43" ht="15.75"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row>
    <row r="928" spans="1:43" ht="15.75"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row>
    <row r="929" spans="1:43" ht="15.75"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row>
  </sheetData>
  <mergeCells count="20">
    <mergeCell ref="Z2:AB2"/>
    <mergeCell ref="D2:E2"/>
    <mergeCell ref="R2:S2"/>
    <mergeCell ref="L2:M2"/>
    <mergeCell ref="A1:AT1"/>
    <mergeCell ref="AE2:AG2"/>
    <mergeCell ref="AH2:AI2"/>
    <mergeCell ref="AJ2:AK2"/>
    <mergeCell ref="AC2:AD2"/>
    <mergeCell ref="AQ2:AS2"/>
    <mergeCell ref="AO2:AP2"/>
    <mergeCell ref="AL2:AN2"/>
    <mergeCell ref="A2:A5"/>
    <mergeCell ref="B2:C2"/>
    <mergeCell ref="N2:O2"/>
    <mergeCell ref="P2:Q2"/>
    <mergeCell ref="F2:H2"/>
    <mergeCell ref="I2:K2"/>
    <mergeCell ref="T2:V2"/>
    <mergeCell ref="W2:Y2"/>
  </mergeCells>
  <pageMargins left="0.2" right="0.25" top="0.75" bottom="0.75" header="0.3" footer="0.3"/>
  <pageSetup paperSize="9" scale="4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topLeftCell="A4" workbookViewId="0">
      <selection activeCell="Q8" sqref="Q8"/>
    </sheetView>
  </sheetViews>
  <sheetFormatPr defaultRowHeight="15" x14ac:dyDescent="0.25"/>
  <cols>
    <col min="1" max="1" width="8.140625" customWidth="1"/>
    <col min="3" max="3" width="8.5703125" customWidth="1"/>
    <col min="4" max="4" width="8.42578125" customWidth="1"/>
    <col min="5" max="5" width="7" customWidth="1"/>
    <col min="6" max="6" width="7.7109375" customWidth="1"/>
    <col min="7" max="7" width="7.85546875" customWidth="1"/>
    <col min="8" max="8" width="8.140625" customWidth="1"/>
    <col min="9" max="9" width="6.85546875" customWidth="1"/>
    <col min="11" max="11" width="6.7109375" customWidth="1"/>
    <col min="12" max="12" width="8.7109375" customWidth="1"/>
    <col min="13" max="13" width="6.85546875" customWidth="1"/>
    <col min="14" max="14" width="8.42578125" customWidth="1"/>
    <col min="15" max="15" width="10" customWidth="1"/>
    <col min="16" max="16" width="7.42578125" customWidth="1"/>
    <col min="18" max="18" width="10.140625" customWidth="1"/>
    <col min="19" max="19" width="7.42578125" customWidth="1"/>
    <col min="20" max="20" width="8.85546875" customWidth="1"/>
    <col min="21" max="21" width="9.140625" customWidth="1"/>
    <col min="22" max="22" width="9" customWidth="1"/>
    <col min="23" max="23" width="8.140625" customWidth="1"/>
    <col min="24" max="24" width="7.85546875" customWidth="1"/>
  </cols>
  <sheetData>
    <row r="1" spans="1:24" ht="153.75" customHeight="1" x14ac:dyDescent="0.25">
      <c r="A1" s="85" t="s">
        <v>273</v>
      </c>
      <c r="B1" s="85"/>
      <c r="C1" s="85"/>
      <c r="D1" s="85"/>
      <c r="E1" s="85"/>
      <c r="F1" s="85"/>
      <c r="G1" s="85"/>
      <c r="H1" s="85"/>
      <c r="I1" s="85"/>
      <c r="J1" s="85"/>
      <c r="K1" s="85"/>
      <c r="L1" s="85"/>
      <c r="M1" s="85"/>
      <c r="N1" s="85"/>
      <c r="O1" s="85"/>
      <c r="P1" s="85"/>
      <c r="Q1" s="85"/>
      <c r="R1" s="85"/>
      <c r="S1" s="85"/>
      <c r="T1" s="85"/>
      <c r="U1" s="85"/>
      <c r="V1" s="85"/>
      <c r="W1" s="85"/>
      <c r="X1" s="85"/>
    </row>
    <row r="2" spans="1:24" ht="111.75" customHeight="1" x14ac:dyDescent="0.25">
      <c r="A2" s="86" t="s">
        <v>84</v>
      </c>
      <c r="B2" s="71" t="s">
        <v>155</v>
      </c>
      <c r="C2" s="87"/>
      <c r="D2" s="124" t="s">
        <v>156</v>
      </c>
      <c r="E2" s="124"/>
      <c r="F2" s="124"/>
      <c r="G2" s="124"/>
      <c r="H2" s="60" t="s">
        <v>157</v>
      </c>
      <c r="I2" s="71" t="s">
        <v>158</v>
      </c>
      <c r="J2" s="87"/>
      <c r="K2" s="71" t="s">
        <v>159</v>
      </c>
      <c r="L2" s="87"/>
      <c r="M2" s="71" t="s">
        <v>160</v>
      </c>
      <c r="N2" s="71"/>
      <c r="O2" s="71"/>
      <c r="P2" s="71" t="s">
        <v>161</v>
      </c>
      <c r="Q2" s="87"/>
      <c r="R2" s="71" t="s">
        <v>162</v>
      </c>
      <c r="S2" s="71"/>
      <c r="T2" s="71"/>
      <c r="U2" s="71"/>
      <c r="V2" s="125"/>
      <c r="W2" s="125"/>
    </row>
    <row r="3" spans="1:24" ht="26.25" customHeight="1" x14ac:dyDescent="0.25">
      <c r="A3" s="86"/>
      <c r="B3" s="72" t="s">
        <v>106</v>
      </c>
      <c r="C3" s="72" t="s">
        <v>78</v>
      </c>
      <c r="D3" s="71" t="s">
        <v>163</v>
      </c>
      <c r="E3" s="71"/>
      <c r="F3" s="71" t="s">
        <v>164</v>
      </c>
      <c r="G3" s="71"/>
      <c r="H3" s="72" t="s">
        <v>165</v>
      </c>
      <c r="I3" s="72" t="s">
        <v>106</v>
      </c>
      <c r="J3" s="72" t="s">
        <v>166</v>
      </c>
      <c r="K3" s="72" t="s">
        <v>106</v>
      </c>
      <c r="L3" s="72" t="s">
        <v>78</v>
      </c>
      <c r="M3" s="72" t="s">
        <v>106</v>
      </c>
      <c r="N3" s="72" t="s">
        <v>167</v>
      </c>
      <c r="O3" s="72" t="s">
        <v>168</v>
      </c>
      <c r="P3" s="72" t="s">
        <v>106</v>
      </c>
      <c r="Q3" s="72" t="s">
        <v>78</v>
      </c>
      <c r="R3" s="72" t="s">
        <v>169</v>
      </c>
      <c r="S3" s="72" t="s">
        <v>170</v>
      </c>
      <c r="T3" s="72" t="s">
        <v>171</v>
      </c>
      <c r="U3" s="72" t="s">
        <v>172</v>
      </c>
    </row>
    <row r="4" spans="1:24" ht="112.5" customHeight="1" x14ac:dyDescent="0.25">
      <c r="A4" s="86"/>
      <c r="B4" s="72"/>
      <c r="C4" s="72"/>
      <c r="D4" s="51" t="s">
        <v>6</v>
      </c>
      <c r="E4" s="51" t="s">
        <v>173</v>
      </c>
      <c r="F4" s="51" t="s">
        <v>6</v>
      </c>
      <c r="G4" s="51" t="s">
        <v>173</v>
      </c>
      <c r="H4" s="72" t="s">
        <v>174</v>
      </c>
      <c r="I4" s="72"/>
      <c r="J4" s="72"/>
      <c r="K4" s="72"/>
      <c r="L4" s="72"/>
      <c r="M4" s="72"/>
      <c r="N4" s="72"/>
      <c r="O4" s="72"/>
      <c r="P4" s="72"/>
      <c r="Q4" s="72"/>
      <c r="R4" s="72"/>
      <c r="S4" s="72"/>
      <c r="T4" s="72"/>
      <c r="U4" s="72"/>
    </row>
    <row r="5" spans="1:24" ht="36" customHeight="1" x14ac:dyDescent="0.25">
      <c r="A5" s="86"/>
      <c r="B5" s="11" t="s">
        <v>53</v>
      </c>
      <c r="C5" s="11" t="s">
        <v>24</v>
      </c>
      <c r="D5" s="11" t="s">
        <v>53</v>
      </c>
      <c r="E5" s="11" t="s">
        <v>24</v>
      </c>
      <c r="F5" s="11" t="s">
        <v>53</v>
      </c>
      <c r="G5" s="11" t="s">
        <v>24</v>
      </c>
      <c r="H5" s="13" t="s">
        <v>18</v>
      </c>
      <c r="I5" s="11" t="s">
        <v>53</v>
      </c>
      <c r="J5" s="11" t="s">
        <v>24</v>
      </c>
      <c r="K5" s="11" t="s">
        <v>53</v>
      </c>
      <c r="L5" s="11" t="s">
        <v>24</v>
      </c>
      <c r="M5" s="11" t="s">
        <v>53</v>
      </c>
      <c r="N5" s="11" t="s">
        <v>24</v>
      </c>
      <c r="O5" s="11" t="s">
        <v>24</v>
      </c>
      <c r="P5" s="11" t="s">
        <v>53</v>
      </c>
      <c r="Q5" s="11" t="s">
        <v>24</v>
      </c>
      <c r="R5" s="11" t="s">
        <v>53</v>
      </c>
      <c r="S5" s="11" t="s">
        <v>24</v>
      </c>
      <c r="T5" s="11" t="s">
        <v>53</v>
      </c>
      <c r="U5" s="11" t="s">
        <v>24</v>
      </c>
    </row>
    <row r="6" spans="1:24" x14ac:dyDescent="0.25">
      <c r="A6" s="86"/>
      <c r="B6" s="12">
        <v>1</v>
      </c>
      <c r="C6" s="12">
        <v>2</v>
      </c>
      <c r="D6" s="12">
        <v>5</v>
      </c>
      <c r="E6" s="12">
        <v>6</v>
      </c>
      <c r="F6" s="12">
        <v>7</v>
      </c>
      <c r="G6" s="12">
        <v>8</v>
      </c>
      <c r="H6" s="12">
        <v>9</v>
      </c>
      <c r="I6" s="12">
        <v>10</v>
      </c>
      <c r="J6" s="12">
        <v>11</v>
      </c>
      <c r="K6" s="12">
        <v>12</v>
      </c>
      <c r="L6" s="12">
        <v>13</v>
      </c>
      <c r="M6" s="12">
        <v>14</v>
      </c>
      <c r="N6" s="12">
        <v>15</v>
      </c>
      <c r="O6" s="12">
        <v>16</v>
      </c>
      <c r="P6" s="12">
        <v>17</v>
      </c>
      <c r="Q6" s="12">
        <v>18</v>
      </c>
      <c r="R6" s="12">
        <v>19</v>
      </c>
      <c r="S6" s="12">
        <v>20</v>
      </c>
      <c r="T6" s="12">
        <v>21</v>
      </c>
      <c r="U6" s="12">
        <v>22</v>
      </c>
    </row>
    <row r="7" spans="1:24" ht="22.5" customHeight="1" x14ac:dyDescent="0.25">
      <c r="A7" s="56" t="s">
        <v>251</v>
      </c>
      <c r="B7" s="56">
        <f>26*5</f>
        <v>130</v>
      </c>
      <c r="C7" s="57">
        <f>130*250</f>
        <v>32500</v>
      </c>
      <c r="D7" s="57">
        <v>15</v>
      </c>
      <c r="E7" s="57">
        <f>20*300</f>
        <v>6000</v>
      </c>
      <c r="F7" s="57">
        <v>75</v>
      </c>
      <c r="G7" s="57">
        <v>4839</v>
      </c>
      <c r="H7" s="57">
        <f>8032*73%</f>
        <v>5863.36</v>
      </c>
      <c r="I7" s="57">
        <v>30</v>
      </c>
      <c r="J7" s="57">
        <v>27200</v>
      </c>
      <c r="K7" s="57">
        <v>130</v>
      </c>
      <c r="L7" s="57">
        <v>29400</v>
      </c>
      <c r="M7" s="56">
        <v>30</v>
      </c>
      <c r="N7" s="56">
        <v>53</v>
      </c>
      <c r="O7" s="123">
        <v>27200</v>
      </c>
      <c r="P7" s="56">
        <v>1</v>
      </c>
      <c r="Q7" s="123">
        <v>5984</v>
      </c>
      <c r="R7" s="56">
        <v>0</v>
      </c>
      <c r="S7" s="56">
        <v>0</v>
      </c>
      <c r="T7" s="56">
        <v>0</v>
      </c>
      <c r="U7" s="56">
        <v>0</v>
      </c>
    </row>
  </sheetData>
  <mergeCells count="27">
    <mergeCell ref="M2:O2"/>
    <mergeCell ref="R2:U2"/>
    <mergeCell ref="D2:G2"/>
    <mergeCell ref="A1:X1"/>
    <mergeCell ref="A2:A6"/>
    <mergeCell ref="J3:J4"/>
    <mergeCell ref="K3:K4"/>
    <mergeCell ref="K2:L2"/>
    <mergeCell ref="P2:Q2"/>
    <mergeCell ref="B2:C2"/>
    <mergeCell ref="I2:J2"/>
    <mergeCell ref="B3:B4"/>
    <mergeCell ref="C3:C4"/>
    <mergeCell ref="D3:E3"/>
    <mergeCell ref="F3:G3"/>
    <mergeCell ref="P3:P4"/>
    <mergeCell ref="Q3:Q4"/>
    <mergeCell ref="R3:R4"/>
    <mergeCell ref="S3:S4"/>
    <mergeCell ref="T3:T4"/>
    <mergeCell ref="U3:U4"/>
    <mergeCell ref="H3:H4"/>
    <mergeCell ref="I3:I4"/>
    <mergeCell ref="L3:L4"/>
    <mergeCell ref="M3:M4"/>
    <mergeCell ref="N3:N4"/>
    <mergeCell ref="O3:O4"/>
  </mergeCells>
  <pageMargins left="0.45" right="0.5" top="0.25" bottom="0" header="0.3" footer="0.3"/>
  <pageSetup paperSize="9" scale="7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zoomScale="80" zoomScaleNormal="80" workbookViewId="0">
      <selection activeCell="W2" sqref="W2"/>
    </sheetView>
  </sheetViews>
  <sheetFormatPr defaultRowHeight="15" x14ac:dyDescent="0.25"/>
  <cols>
    <col min="6" max="6" width="10.140625" customWidth="1"/>
    <col min="8" max="8" width="7.28515625" customWidth="1"/>
    <col min="9" max="9" width="8.85546875" customWidth="1"/>
    <col min="10" max="10" width="11" customWidth="1"/>
    <col min="11" max="11" width="9.5703125" customWidth="1"/>
    <col min="12" max="12" width="10" customWidth="1"/>
    <col min="13" max="13" width="8.42578125" customWidth="1"/>
    <col min="14" max="14" width="10.140625" customWidth="1"/>
    <col min="15" max="15" width="9.42578125" customWidth="1"/>
    <col min="16" max="16" width="7.5703125" customWidth="1"/>
    <col min="17" max="17" width="9.5703125" customWidth="1"/>
    <col min="18" max="18" width="9.7109375" customWidth="1"/>
    <col min="19" max="19" width="9.28515625" customWidth="1"/>
    <col min="20" max="20" width="8.85546875" customWidth="1"/>
    <col min="21" max="21" width="10.7109375" customWidth="1"/>
    <col min="22" max="22" width="7" customWidth="1"/>
  </cols>
  <sheetData>
    <row r="1" spans="1:22" ht="166.5" customHeight="1" x14ac:dyDescent="0.25">
      <c r="A1" s="88" t="s">
        <v>274</v>
      </c>
      <c r="B1" s="88"/>
      <c r="C1" s="88"/>
      <c r="D1" s="88"/>
      <c r="E1" s="88"/>
      <c r="F1" s="88"/>
      <c r="G1" s="88"/>
      <c r="H1" s="88"/>
      <c r="I1" s="88"/>
      <c r="J1" s="88"/>
      <c r="K1" s="88"/>
      <c r="L1" s="88"/>
      <c r="M1" s="88"/>
      <c r="N1" s="88"/>
      <c r="O1" s="88"/>
      <c r="P1" s="88"/>
      <c r="Q1" s="88"/>
      <c r="R1" s="88"/>
      <c r="S1" s="88"/>
      <c r="T1" s="88"/>
      <c r="U1" s="88"/>
      <c r="V1" s="88"/>
    </row>
    <row r="2" spans="1:22" ht="85.5" customHeight="1" x14ac:dyDescent="0.25">
      <c r="A2" s="92" t="s">
        <v>84</v>
      </c>
      <c r="B2" s="92" t="s">
        <v>175</v>
      </c>
      <c r="C2" s="93"/>
      <c r="D2" s="91" t="s">
        <v>176</v>
      </c>
      <c r="E2" s="91"/>
      <c r="F2" s="91"/>
      <c r="G2" s="91"/>
      <c r="H2" s="91" t="s">
        <v>177</v>
      </c>
      <c r="I2" s="91"/>
      <c r="J2" s="91"/>
      <c r="K2" s="91"/>
      <c r="L2" s="91" t="s">
        <v>178</v>
      </c>
      <c r="M2" s="91"/>
      <c r="N2" s="91"/>
      <c r="O2" s="91" t="s">
        <v>179</v>
      </c>
      <c r="P2" s="91"/>
      <c r="Q2" s="91"/>
      <c r="R2" s="91" t="s">
        <v>180</v>
      </c>
      <c r="S2" s="91"/>
      <c r="T2" s="91"/>
      <c r="U2" s="91"/>
    </row>
    <row r="3" spans="1:22" ht="140.25" x14ac:dyDescent="0.25">
      <c r="A3" s="93"/>
      <c r="B3" s="14" t="s">
        <v>181</v>
      </c>
      <c r="C3" s="14" t="s">
        <v>182</v>
      </c>
      <c r="D3" s="16" t="s">
        <v>183</v>
      </c>
      <c r="E3" s="16" t="s">
        <v>184</v>
      </c>
      <c r="F3" s="16" t="s">
        <v>185</v>
      </c>
      <c r="G3" s="16" t="s">
        <v>186</v>
      </c>
      <c r="H3" s="16" t="s">
        <v>14</v>
      </c>
      <c r="I3" s="16" t="s">
        <v>187</v>
      </c>
      <c r="J3" s="18" t="s">
        <v>188</v>
      </c>
      <c r="K3" s="18" t="s">
        <v>189</v>
      </c>
      <c r="L3" s="16" t="s">
        <v>190</v>
      </c>
      <c r="M3" s="16" t="s">
        <v>191</v>
      </c>
      <c r="N3" s="16" t="s">
        <v>259</v>
      </c>
      <c r="O3" s="16" t="s">
        <v>6</v>
      </c>
      <c r="P3" s="16" t="s">
        <v>192</v>
      </c>
      <c r="Q3" s="16" t="s">
        <v>193</v>
      </c>
      <c r="R3" s="16" t="s">
        <v>194</v>
      </c>
      <c r="S3" s="16" t="s">
        <v>195</v>
      </c>
      <c r="T3" s="16" t="s">
        <v>196</v>
      </c>
      <c r="U3" s="16" t="s">
        <v>195</v>
      </c>
    </row>
    <row r="4" spans="1:22" ht="25.5" x14ac:dyDescent="0.25">
      <c r="A4" s="93"/>
      <c r="B4" s="15" t="s">
        <v>24</v>
      </c>
      <c r="C4" s="15" t="s">
        <v>25</v>
      </c>
      <c r="D4" s="17" t="s">
        <v>21</v>
      </c>
      <c r="E4" s="17" t="s">
        <v>22</v>
      </c>
      <c r="F4" s="17" t="s">
        <v>151</v>
      </c>
      <c r="G4" s="17" t="s">
        <v>21</v>
      </c>
      <c r="H4" s="15" t="s">
        <v>53</v>
      </c>
      <c r="I4" s="15" t="s">
        <v>24</v>
      </c>
      <c r="J4" s="19" t="s">
        <v>53</v>
      </c>
      <c r="K4" s="19" t="s">
        <v>18</v>
      </c>
      <c r="L4" s="17" t="s">
        <v>21</v>
      </c>
      <c r="M4" s="17" t="s">
        <v>22</v>
      </c>
      <c r="N4" s="17" t="s">
        <v>151</v>
      </c>
      <c r="O4" s="17" t="s">
        <v>21</v>
      </c>
      <c r="P4" s="17" t="s">
        <v>22</v>
      </c>
      <c r="Q4" s="17" t="s">
        <v>26</v>
      </c>
      <c r="R4" s="17" t="s">
        <v>21</v>
      </c>
      <c r="S4" s="17" t="s">
        <v>22</v>
      </c>
      <c r="T4" s="17" t="s">
        <v>21</v>
      </c>
      <c r="U4" s="17" t="s">
        <v>22</v>
      </c>
    </row>
    <row r="5" spans="1:22" ht="27.75" customHeight="1" x14ac:dyDescent="0.25">
      <c r="A5" s="89" t="s">
        <v>251</v>
      </c>
      <c r="B5" s="58">
        <v>1</v>
      </c>
      <c r="C5" s="58">
        <v>2</v>
      </c>
      <c r="D5" s="58">
        <v>3</v>
      </c>
      <c r="E5" s="58">
        <v>4</v>
      </c>
      <c r="F5" s="58">
        <v>5</v>
      </c>
      <c r="G5" s="58">
        <v>6</v>
      </c>
      <c r="H5" s="58">
        <v>7</v>
      </c>
      <c r="I5" s="58">
        <v>8</v>
      </c>
      <c r="J5" s="58">
        <v>9</v>
      </c>
      <c r="K5" s="58">
        <v>10</v>
      </c>
      <c r="L5" s="58">
        <v>11</v>
      </c>
      <c r="M5" s="58">
        <v>12</v>
      </c>
      <c r="N5" s="58">
        <v>13</v>
      </c>
      <c r="O5" s="58">
        <v>14</v>
      </c>
      <c r="P5" s="58">
        <v>15</v>
      </c>
      <c r="Q5" s="58">
        <v>16</v>
      </c>
      <c r="R5" s="58">
        <v>17</v>
      </c>
      <c r="S5" s="58">
        <v>18</v>
      </c>
      <c r="T5" s="58">
        <v>19</v>
      </c>
      <c r="U5" s="58">
        <v>20</v>
      </c>
    </row>
    <row r="6" spans="1:22" ht="25.5" customHeight="1" x14ac:dyDescent="0.25">
      <c r="A6" s="90"/>
      <c r="B6" s="47">
        <v>17</v>
      </c>
      <c r="C6" s="47">
        <v>693</v>
      </c>
      <c r="D6" s="47">
        <v>0</v>
      </c>
      <c r="E6" s="47">
        <v>0</v>
      </c>
      <c r="F6" s="47">
        <v>0</v>
      </c>
      <c r="G6" s="47">
        <v>0</v>
      </c>
      <c r="H6" s="47">
        <v>1</v>
      </c>
      <c r="I6" s="47">
        <v>5</v>
      </c>
      <c r="J6" s="47">
        <v>0</v>
      </c>
      <c r="K6" s="47">
        <v>0</v>
      </c>
      <c r="L6" s="47">
        <v>39</v>
      </c>
      <c r="M6" s="47">
        <v>40</v>
      </c>
      <c r="N6" s="47" t="s">
        <v>260</v>
      </c>
      <c r="O6" s="47">
        <v>29</v>
      </c>
      <c r="P6" s="47">
        <v>5637</v>
      </c>
      <c r="Q6" s="47">
        <v>498</v>
      </c>
      <c r="R6" s="47">
        <v>2</v>
      </c>
      <c r="S6" s="47">
        <v>68</v>
      </c>
      <c r="T6" s="47">
        <v>5</v>
      </c>
      <c r="U6" s="47">
        <v>357</v>
      </c>
    </row>
  </sheetData>
  <mergeCells count="9">
    <mergeCell ref="A1:V1"/>
    <mergeCell ref="A5:A6"/>
    <mergeCell ref="O2:Q2"/>
    <mergeCell ref="R2:U2"/>
    <mergeCell ref="A2:A4"/>
    <mergeCell ref="B2:C2"/>
    <mergeCell ref="D2:G2"/>
    <mergeCell ref="L2:N2"/>
    <mergeCell ref="H2:K2"/>
  </mergeCells>
  <pageMargins left="0.2" right="0" top="0.25" bottom="0" header="0.3" footer="0.3"/>
  <pageSetup paperSize="9" scale="7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N2" sqref="N2"/>
    </sheetView>
  </sheetViews>
  <sheetFormatPr defaultRowHeight="15" x14ac:dyDescent="0.25"/>
  <cols>
    <col min="3" max="3" width="11.28515625" customWidth="1"/>
    <col min="5" max="5" width="14.28515625" customWidth="1"/>
    <col min="9" max="9" width="20.140625" customWidth="1"/>
    <col min="10" max="10" width="10.7109375" customWidth="1"/>
    <col min="11" max="11" width="11.85546875" customWidth="1"/>
    <col min="12" max="12" width="12" customWidth="1"/>
  </cols>
  <sheetData>
    <row r="1" spans="1:12" ht="136.5" customHeight="1" x14ac:dyDescent="0.25">
      <c r="A1" s="97" t="s">
        <v>275</v>
      </c>
      <c r="B1" s="97"/>
      <c r="C1" s="97"/>
      <c r="D1" s="97"/>
      <c r="E1" s="97"/>
      <c r="F1" s="97"/>
      <c r="G1" s="97"/>
      <c r="H1" s="97"/>
      <c r="I1" s="97"/>
      <c r="J1" s="97"/>
      <c r="K1" s="97"/>
      <c r="L1" s="97"/>
    </row>
    <row r="2" spans="1:12" ht="87" customHeight="1" x14ac:dyDescent="0.25">
      <c r="A2" s="98" t="s">
        <v>84</v>
      </c>
      <c r="B2" s="99" t="s">
        <v>197</v>
      </c>
      <c r="C2" s="100"/>
      <c r="D2" s="99" t="s">
        <v>198</v>
      </c>
      <c r="E2" s="100"/>
      <c r="F2" s="101" t="s">
        <v>199</v>
      </c>
      <c r="G2" s="102"/>
      <c r="H2" s="99" t="s">
        <v>200</v>
      </c>
      <c r="I2" s="100"/>
      <c r="J2" s="99" t="s">
        <v>201</v>
      </c>
      <c r="K2" s="99"/>
      <c r="L2" s="54"/>
    </row>
    <row r="3" spans="1:12" ht="25.5" customHeight="1" x14ac:dyDescent="0.25">
      <c r="A3" s="98"/>
      <c r="B3" s="94" t="s">
        <v>202</v>
      </c>
      <c r="C3" s="94" t="s">
        <v>203</v>
      </c>
      <c r="D3" s="103" t="s">
        <v>14</v>
      </c>
      <c r="E3" s="103" t="s">
        <v>204</v>
      </c>
      <c r="F3" s="103" t="s">
        <v>14</v>
      </c>
      <c r="G3" s="103" t="s">
        <v>205</v>
      </c>
      <c r="H3" s="94" t="s">
        <v>206</v>
      </c>
      <c r="I3" s="94" t="s">
        <v>207</v>
      </c>
      <c r="J3" s="95" t="s">
        <v>81</v>
      </c>
      <c r="K3" s="95" t="s">
        <v>82</v>
      </c>
    </row>
    <row r="4" spans="1:12" ht="121.15" customHeight="1" x14ac:dyDescent="0.25">
      <c r="A4" s="98"/>
      <c r="B4" s="94"/>
      <c r="C4" s="94"/>
      <c r="D4" s="103"/>
      <c r="E4" s="103"/>
      <c r="F4" s="103"/>
      <c r="G4" s="103"/>
      <c r="H4" s="94"/>
      <c r="I4" s="94"/>
      <c r="J4" s="96"/>
      <c r="K4" s="96"/>
    </row>
    <row r="5" spans="1:12" ht="45.75" customHeight="1" x14ac:dyDescent="0.25">
      <c r="A5" s="98"/>
      <c r="B5" s="15" t="s">
        <v>208</v>
      </c>
      <c r="C5" s="15" t="s">
        <v>22</v>
      </c>
      <c r="D5" s="21" t="s">
        <v>90</v>
      </c>
      <c r="E5" s="21" t="s">
        <v>22</v>
      </c>
      <c r="F5" s="21" t="s">
        <v>90</v>
      </c>
      <c r="G5" s="21" t="s">
        <v>18</v>
      </c>
      <c r="H5" s="15" t="s">
        <v>90</v>
      </c>
      <c r="I5" s="15" t="s">
        <v>24</v>
      </c>
      <c r="J5" s="22" t="s">
        <v>26</v>
      </c>
      <c r="K5" s="22" t="s">
        <v>26</v>
      </c>
    </row>
    <row r="6" spans="1:12" ht="28.5" customHeight="1" x14ac:dyDescent="0.25">
      <c r="A6" s="98"/>
      <c r="B6" s="20">
        <v>61</v>
      </c>
      <c r="C6" s="20">
        <v>3787</v>
      </c>
      <c r="D6" s="20">
        <v>1</v>
      </c>
      <c r="E6" s="20">
        <v>155</v>
      </c>
      <c r="F6" s="20">
        <v>5</v>
      </c>
      <c r="G6" s="20">
        <v>56</v>
      </c>
      <c r="H6" s="20">
        <v>2</v>
      </c>
      <c r="I6" s="20">
        <v>0</v>
      </c>
      <c r="J6" s="20">
        <v>3</v>
      </c>
      <c r="K6" s="20">
        <v>50</v>
      </c>
    </row>
  </sheetData>
  <mergeCells count="17">
    <mergeCell ref="H3:H4"/>
    <mergeCell ref="I3:I4"/>
    <mergeCell ref="J3:J4"/>
    <mergeCell ref="K3:K4"/>
    <mergeCell ref="A1:L1"/>
    <mergeCell ref="A2:A6"/>
    <mergeCell ref="B2:C2"/>
    <mergeCell ref="D2:E2"/>
    <mergeCell ref="F2:G2"/>
    <mergeCell ref="H2:I2"/>
    <mergeCell ref="J2:K2"/>
    <mergeCell ref="B3:B4"/>
    <mergeCell ref="C3:C4"/>
    <mergeCell ref="D3:D4"/>
    <mergeCell ref="E3:E4"/>
    <mergeCell ref="F3:F4"/>
    <mergeCell ref="G3:G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
  <sheetViews>
    <sheetView topLeftCell="C1" workbookViewId="0">
      <selection activeCell="Q3" sqref="Q3:Q4"/>
    </sheetView>
  </sheetViews>
  <sheetFormatPr defaultRowHeight="15" x14ac:dyDescent="0.25"/>
  <cols>
    <col min="1" max="1" width="6.85546875" customWidth="1"/>
    <col min="3" max="5" width="8" customWidth="1"/>
    <col min="6" max="13" width="7" customWidth="1"/>
    <col min="14" max="14" width="5.85546875" customWidth="1"/>
    <col min="15" max="15" width="7.42578125" customWidth="1"/>
    <col min="16" max="16" width="7" customWidth="1"/>
    <col min="17" max="17" width="8" customWidth="1"/>
    <col min="18" max="18" width="7.7109375" customWidth="1"/>
    <col min="19" max="19" width="7.140625" customWidth="1"/>
    <col min="20" max="20" width="8.140625" customWidth="1"/>
    <col min="21" max="21" width="8.28515625" customWidth="1"/>
    <col min="22" max="26" width="6.28515625" customWidth="1"/>
    <col min="27" max="27" width="5.7109375" customWidth="1"/>
  </cols>
  <sheetData>
    <row r="1" spans="1:27" ht="142.5" customHeight="1" x14ac:dyDescent="0.25">
      <c r="A1" s="106" t="s">
        <v>276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39" customHeight="1" x14ac:dyDescent="0.25">
      <c r="A2" s="98" t="s">
        <v>84</v>
      </c>
      <c r="B2" s="108" t="s">
        <v>209</v>
      </c>
      <c r="C2" s="108"/>
      <c r="D2" s="108"/>
      <c r="E2" s="108"/>
      <c r="F2" s="108"/>
      <c r="G2" s="108"/>
      <c r="H2" s="108"/>
      <c r="I2" s="108"/>
      <c r="J2" s="108"/>
      <c r="K2" s="108"/>
      <c r="L2" s="108"/>
      <c r="M2" s="108"/>
      <c r="N2" s="108"/>
      <c r="O2" s="108" t="s">
        <v>210</v>
      </c>
      <c r="P2" s="105"/>
      <c r="Q2" s="105"/>
      <c r="R2" s="105"/>
      <c r="S2" s="105"/>
      <c r="T2" s="105"/>
      <c r="U2" s="108" t="s">
        <v>211</v>
      </c>
      <c r="V2" s="105"/>
      <c r="W2" s="105"/>
      <c r="X2" s="105"/>
      <c r="Y2" s="105"/>
      <c r="Z2" s="105"/>
    </row>
    <row r="3" spans="1:27" ht="37.9" customHeight="1" x14ac:dyDescent="0.25">
      <c r="A3" s="98"/>
      <c r="B3" s="99" t="s">
        <v>212</v>
      </c>
      <c r="C3" s="109" t="s">
        <v>213</v>
      </c>
      <c r="D3" s="109" t="s">
        <v>214</v>
      </c>
      <c r="E3" s="94" t="s">
        <v>215</v>
      </c>
      <c r="F3" s="94" t="s">
        <v>216</v>
      </c>
      <c r="G3" s="104" t="s">
        <v>217</v>
      </c>
      <c r="H3" s="105"/>
      <c r="I3" s="94" t="s">
        <v>218</v>
      </c>
      <c r="J3" s="94" t="s">
        <v>219</v>
      </c>
      <c r="K3" s="94" t="s">
        <v>220</v>
      </c>
      <c r="L3" s="94" t="s">
        <v>221</v>
      </c>
      <c r="M3" s="94" t="s">
        <v>222</v>
      </c>
      <c r="N3" s="94" t="s">
        <v>223</v>
      </c>
      <c r="O3" s="108" t="s">
        <v>224</v>
      </c>
      <c r="P3" s="111" t="s">
        <v>215</v>
      </c>
      <c r="Q3" s="111" t="s">
        <v>216</v>
      </c>
      <c r="R3" s="104" t="s">
        <v>217</v>
      </c>
      <c r="S3" s="104"/>
      <c r="T3" s="104" t="s">
        <v>218</v>
      </c>
      <c r="U3" s="107" t="s">
        <v>225</v>
      </c>
      <c r="V3" s="104" t="s">
        <v>226</v>
      </c>
      <c r="W3" s="105"/>
      <c r="X3" s="105"/>
      <c r="Y3" s="105"/>
      <c r="Z3" s="105"/>
    </row>
    <row r="4" spans="1:27" ht="102" x14ac:dyDescent="0.25">
      <c r="A4" s="98"/>
      <c r="B4" s="99"/>
      <c r="C4" s="110"/>
      <c r="D4" s="110"/>
      <c r="E4" s="94"/>
      <c r="F4" s="94"/>
      <c r="G4" s="52" t="s">
        <v>227</v>
      </c>
      <c r="H4" s="52" t="s">
        <v>228</v>
      </c>
      <c r="I4" s="94"/>
      <c r="J4" s="94"/>
      <c r="K4" s="94"/>
      <c r="L4" s="94"/>
      <c r="M4" s="94"/>
      <c r="N4" s="94"/>
      <c r="O4" s="108"/>
      <c r="P4" s="111"/>
      <c r="Q4" s="111"/>
      <c r="R4" s="52" t="s">
        <v>227</v>
      </c>
      <c r="S4" s="52" t="s">
        <v>228</v>
      </c>
      <c r="T4" s="104"/>
      <c r="U4" s="105"/>
      <c r="V4" s="52" t="s">
        <v>229</v>
      </c>
      <c r="W4" s="52" t="s">
        <v>230</v>
      </c>
      <c r="X4" s="52" t="s">
        <v>216</v>
      </c>
      <c r="Y4" s="52" t="s">
        <v>231</v>
      </c>
      <c r="Z4" s="52" t="s">
        <v>232</v>
      </c>
    </row>
    <row r="5" spans="1:27" ht="25.5" x14ac:dyDescent="0.25">
      <c r="A5" s="98"/>
      <c r="B5" s="15" t="s">
        <v>26</v>
      </c>
      <c r="C5" s="23" t="s">
        <v>26</v>
      </c>
      <c r="D5" s="23" t="s">
        <v>26</v>
      </c>
      <c r="E5" s="15" t="s">
        <v>26</v>
      </c>
      <c r="F5" s="15" t="s">
        <v>26</v>
      </c>
      <c r="G5" s="15" t="s">
        <v>26</v>
      </c>
      <c r="H5" s="15" t="s">
        <v>26</v>
      </c>
      <c r="I5" s="15" t="s">
        <v>26</v>
      </c>
      <c r="J5" s="15" t="s">
        <v>26</v>
      </c>
      <c r="K5" s="15" t="s">
        <v>26</v>
      </c>
      <c r="L5" s="15" t="s">
        <v>26</v>
      </c>
      <c r="M5" s="15" t="s">
        <v>26</v>
      </c>
      <c r="N5" s="15" t="s">
        <v>26</v>
      </c>
      <c r="O5" s="15" t="s">
        <v>26</v>
      </c>
      <c r="P5" s="15" t="s">
        <v>26</v>
      </c>
      <c r="Q5" s="15" t="s">
        <v>26</v>
      </c>
      <c r="R5" s="15" t="s">
        <v>26</v>
      </c>
      <c r="S5" s="15" t="s">
        <v>26</v>
      </c>
      <c r="T5" s="15" t="s">
        <v>26</v>
      </c>
      <c r="U5" s="15" t="s">
        <v>26</v>
      </c>
      <c r="V5" s="15" t="s">
        <v>26</v>
      </c>
      <c r="W5" s="15" t="s">
        <v>26</v>
      </c>
      <c r="X5" s="15" t="s">
        <v>26</v>
      </c>
      <c r="Y5" s="15" t="s">
        <v>26</v>
      </c>
      <c r="Z5" s="15" t="s">
        <v>26</v>
      </c>
    </row>
    <row r="6" spans="1:27" ht="29.25" customHeight="1" x14ac:dyDescent="0.3">
      <c r="A6" s="98"/>
      <c r="B6" s="59">
        <v>8238</v>
      </c>
      <c r="C6" s="59">
        <v>4925</v>
      </c>
      <c r="D6" s="59">
        <v>3313</v>
      </c>
      <c r="E6" s="24">
        <v>3257</v>
      </c>
      <c r="F6" s="20">
        <v>4683</v>
      </c>
      <c r="G6" s="24">
        <v>0</v>
      </c>
      <c r="H6" s="20">
        <v>5</v>
      </c>
      <c r="I6" s="24">
        <v>54</v>
      </c>
      <c r="J6" s="20">
        <v>3</v>
      </c>
      <c r="K6" s="24">
        <v>2</v>
      </c>
      <c r="L6" s="20">
        <v>136</v>
      </c>
      <c r="M6" s="24">
        <v>0</v>
      </c>
      <c r="N6" s="20">
        <v>0</v>
      </c>
      <c r="O6" s="59">
        <v>4015</v>
      </c>
      <c r="P6" s="20">
        <v>1004</v>
      </c>
      <c r="Q6" s="24">
        <v>3014</v>
      </c>
      <c r="R6" s="20">
        <v>0</v>
      </c>
      <c r="S6" s="24">
        <v>7</v>
      </c>
      <c r="T6" s="20">
        <v>0</v>
      </c>
      <c r="U6" s="24">
        <v>6098</v>
      </c>
      <c r="V6" s="20">
        <v>6098</v>
      </c>
      <c r="W6" s="24">
        <v>1220</v>
      </c>
      <c r="X6" s="20">
        <v>4878</v>
      </c>
      <c r="Y6" s="24">
        <v>0</v>
      </c>
      <c r="Z6" s="20">
        <v>0</v>
      </c>
    </row>
  </sheetData>
  <mergeCells count="24">
    <mergeCell ref="A1:AA1"/>
    <mergeCell ref="U3:U4"/>
    <mergeCell ref="V3:Z3"/>
    <mergeCell ref="U2:Z2"/>
    <mergeCell ref="C3:C4"/>
    <mergeCell ref="D3:D4"/>
    <mergeCell ref="A2:A6"/>
    <mergeCell ref="O2:T2"/>
    <mergeCell ref="O3:O4"/>
    <mergeCell ref="P3:P4"/>
    <mergeCell ref="R3:S3"/>
    <mergeCell ref="T3:T4"/>
    <mergeCell ref="Q3:Q4"/>
    <mergeCell ref="B2:N2"/>
    <mergeCell ref="E3:E4"/>
    <mergeCell ref="L3:L4"/>
    <mergeCell ref="M3:M4"/>
    <mergeCell ref="N3:N4"/>
    <mergeCell ref="G3:H3"/>
    <mergeCell ref="B3:B4"/>
    <mergeCell ref="F3:F4"/>
    <mergeCell ref="I3:I4"/>
    <mergeCell ref="J3:J4"/>
    <mergeCell ref="K3:K4"/>
  </mergeCells>
  <pageMargins left="0.7" right="0.7" top="0.75" bottom="0.75" header="0.3" footer="0.3"/>
  <pageSetup paperSize="9" scale="7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
  <sheetViews>
    <sheetView workbookViewId="0">
      <selection activeCell="A2" sqref="A2:A6"/>
    </sheetView>
  </sheetViews>
  <sheetFormatPr defaultRowHeight="15" x14ac:dyDescent="0.25"/>
  <cols>
    <col min="1" max="1" width="5.7109375" customWidth="1"/>
    <col min="3" max="3" width="7.28515625" customWidth="1"/>
    <col min="4" max="4" width="7.5703125" customWidth="1"/>
    <col min="5" max="9" width="4.7109375" customWidth="1"/>
    <col min="10" max="10" width="6.5703125" customWidth="1"/>
    <col min="11" max="11" width="8" customWidth="1"/>
    <col min="12" max="12" width="7.28515625" customWidth="1"/>
    <col min="13" max="13" width="8.28515625" customWidth="1"/>
    <col min="14" max="14" width="7.140625" customWidth="1"/>
    <col min="15" max="15" width="9" customWidth="1"/>
    <col min="16" max="16" width="9.28515625" customWidth="1"/>
    <col min="17" max="17" width="7" customWidth="1"/>
    <col min="18" max="19" width="6.7109375" customWidth="1"/>
    <col min="20" max="21" width="5.7109375" customWidth="1"/>
    <col min="22" max="22" width="7.85546875" customWidth="1"/>
    <col min="23" max="23" width="7.7109375" customWidth="1"/>
    <col min="24" max="24" width="8.5703125" customWidth="1"/>
    <col min="25" max="26" width="5.7109375" hidden="1" customWidth="1"/>
    <col min="27" max="27" width="4.28515625" hidden="1" customWidth="1"/>
    <col min="28" max="28" width="3.28515625" hidden="1" customWidth="1"/>
    <col min="29" max="29" width="4.28515625" hidden="1" customWidth="1"/>
    <col min="30" max="30" width="5.7109375" hidden="1" customWidth="1"/>
    <col min="31" max="31" width="4.28515625" hidden="1" customWidth="1"/>
    <col min="32" max="33" width="5.7109375" hidden="1" customWidth="1"/>
    <col min="34" max="34" width="0.28515625" customWidth="1"/>
  </cols>
  <sheetData>
    <row r="1" spans="1:34" ht="137.25" customHeight="1" x14ac:dyDescent="0.25">
      <c r="A1" s="112" t="s">
        <v>277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row>
    <row r="2" spans="1:34" x14ac:dyDescent="0.25">
      <c r="A2" s="98" t="s">
        <v>84</v>
      </c>
      <c r="B2" s="107" t="s">
        <v>233</v>
      </c>
      <c r="C2" s="107" t="s">
        <v>234</v>
      </c>
      <c r="D2" s="107" t="s">
        <v>235</v>
      </c>
      <c r="E2" s="107"/>
      <c r="F2" s="113" t="s">
        <v>236</v>
      </c>
      <c r="G2" s="113"/>
      <c r="H2" s="107" t="s">
        <v>237</v>
      </c>
      <c r="I2" s="107"/>
      <c r="J2" s="113" t="s">
        <v>238</v>
      </c>
      <c r="K2" s="113"/>
      <c r="L2" s="113"/>
      <c r="M2" s="113" t="s">
        <v>239</v>
      </c>
      <c r="N2" s="113"/>
      <c r="O2" s="113"/>
      <c r="P2" s="107" t="s">
        <v>262</v>
      </c>
      <c r="Q2" s="107"/>
      <c r="R2" s="107" t="s">
        <v>263</v>
      </c>
      <c r="S2" s="107"/>
      <c r="T2" s="107" t="s">
        <v>240</v>
      </c>
      <c r="U2" s="107"/>
      <c r="V2" s="107" t="s">
        <v>241</v>
      </c>
      <c r="W2" s="107"/>
    </row>
    <row r="3" spans="1:34" ht="159" customHeight="1" x14ac:dyDescent="0.25">
      <c r="A3" s="98"/>
      <c r="B3" s="107"/>
      <c r="C3" s="107"/>
      <c r="D3" s="107"/>
      <c r="E3" s="107"/>
      <c r="F3" s="113"/>
      <c r="G3" s="113"/>
      <c r="H3" s="107"/>
      <c r="I3" s="107"/>
      <c r="J3" s="113"/>
      <c r="K3" s="113"/>
      <c r="L3" s="113"/>
      <c r="M3" s="113"/>
      <c r="N3" s="113"/>
      <c r="O3" s="113"/>
      <c r="P3" s="107"/>
      <c r="Q3" s="107"/>
      <c r="R3" s="107"/>
      <c r="S3" s="107"/>
      <c r="T3" s="107"/>
      <c r="U3" s="107"/>
      <c r="V3" s="107"/>
      <c r="W3" s="107"/>
    </row>
    <row r="4" spans="1:34" ht="140.25" customHeight="1" x14ac:dyDescent="0.25">
      <c r="A4" s="98"/>
      <c r="B4" s="107"/>
      <c r="C4" s="107"/>
      <c r="D4" s="52" t="s">
        <v>242</v>
      </c>
      <c r="E4" s="52" t="s">
        <v>243</v>
      </c>
      <c r="F4" s="25" t="s">
        <v>242</v>
      </c>
      <c r="G4" s="25" t="s">
        <v>243</v>
      </c>
      <c r="H4" s="52" t="s">
        <v>242</v>
      </c>
      <c r="I4" s="52" t="s">
        <v>243</v>
      </c>
      <c r="J4" s="25" t="s">
        <v>244</v>
      </c>
      <c r="K4" s="25" t="s">
        <v>245</v>
      </c>
      <c r="L4" s="25" t="s">
        <v>14</v>
      </c>
      <c r="M4" s="25" t="s">
        <v>14</v>
      </c>
      <c r="N4" s="25" t="s">
        <v>246</v>
      </c>
      <c r="O4" s="25" t="s">
        <v>261</v>
      </c>
      <c r="P4" s="52" t="s">
        <v>247</v>
      </c>
      <c r="Q4" s="52" t="s">
        <v>243</v>
      </c>
      <c r="R4" s="52" t="s">
        <v>247</v>
      </c>
      <c r="S4" s="52" t="s">
        <v>243</v>
      </c>
      <c r="T4" s="52" t="s">
        <v>14</v>
      </c>
      <c r="U4" s="52" t="s">
        <v>248</v>
      </c>
      <c r="V4" s="52" t="s">
        <v>264</v>
      </c>
      <c r="W4" s="52" t="s">
        <v>265</v>
      </c>
    </row>
    <row r="5" spans="1:34" ht="46.15" customHeight="1" x14ac:dyDescent="0.25">
      <c r="A5" s="98"/>
      <c r="B5" s="15" t="s">
        <v>249</v>
      </c>
      <c r="C5" s="15" t="s">
        <v>249</v>
      </c>
      <c r="D5" s="15" t="s">
        <v>27</v>
      </c>
      <c r="E5" s="15" t="s">
        <v>27</v>
      </c>
      <c r="F5" s="21" t="s">
        <v>27</v>
      </c>
      <c r="G5" s="21" t="s">
        <v>27</v>
      </c>
      <c r="H5" s="15" t="s">
        <v>27</v>
      </c>
      <c r="I5" s="15" t="s">
        <v>27</v>
      </c>
      <c r="J5" s="21" t="s">
        <v>27</v>
      </c>
      <c r="K5" s="21" t="s">
        <v>27</v>
      </c>
      <c r="L5" s="21" t="s">
        <v>53</v>
      </c>
      <c r="M5" s="21" t="s">
        <v>53</v>
      </c>
      <c r="N5" s="21" t="s">
        <v>24</v>
      </c>
      <c r="O5" s="21" t="s">
        <v>250</v>
      </c>
      <c r="P5" s="15" t="s">
        <v>26</v>
      </c>
      <c r="Q5" s="15" t="s">
        <v>27</v>
      </c>
      <c r="R5" s="15" t="s">
        <v>26</v>
      </c>
      <c r="S5" s="15" t="s">
        <v>26</v>
      </c>
      <c r="T5" s="15" t="s">
        <v>21</v>
      </c>
      <c r="U5" s="15" t="s">
        <v>22</v>
      </c>
      <c r="V5" s="15" t="s">
        <v>22</v>
      </c>
      <c r="W5" s="15" t="s">
        <v>22</v>
      </c>
    </row>
    <row r="6" spans="1:34" ht="32.25" customHeight="1" x14ac:dyDescent="0.25">
      <c r="A6" s="98"/>
      <c r="B6" s="20">
        <v>313</v>
      </c>
      <c r="C6" s="20">
        <v>57</v>
      </c>
      <c r="D6" s="20">
        <v>0</v>
      </c>
      <c r="E6" s="20">
        <v>0</v>
      </c>
      <c r="F6" s="20">
        <v>0</v>
      </c>
      <c r="G6" s="20">
        <v>0</v>
      </c>
      <c r="H6" s="20">
        <v>0</v>
      </c>
      <c r="I6" s="20">
        <v>0</v>
      </c>
      <c r="J6" s="20">
        <v>1</v>
      </c>
      <c r="K6" s="20">
        <v>1</v>
      </c>
      <c r="L6" s="20">
        <v>5</v>
      </c>
      <c r="M6" s="20">
        <v>0</v>
      </c>
      <c r="N6" s="20">
        <v>0</v>
      </c>
      <c r="O6" s="20">
        <v>0</v>
      </c>
      <c r="P6" s="20">
        <v>103</v>
      </c>
      <c r="Q6" s="20">
        <v>35</v>
      </c>
      <c r="R6" s="20">
        <v>10</v>
      </c>
      <c r="S6" s="20">
        <v>0</v>
      </c>
      <c r="T6" s="20">
        <v>0</v>
      </c>
      <c r="U6" s="20">
        <v>0</v>
      </c>
      <c r="V6" s="20">
        <v>10</v>
      </c>
      <c r="W6" s="20">
        <v>5</v>
      </c>
    </row>
  </sheetData>
  <mergeCells count="13">
    <mergeCell ref="V2:W3"/>
    <mergeCell ref="A1:AH1"/>
    <mergeCell ref="A2:A6"/>
    <mergeCell ref="B2:B4"/>
    <mergeCell ref="C2:C4"/>
    <mergeCell ref="D2:E3"/>
    <mergeCell ref="F2:G3"/>
    <mergeCell ref="H2:I3"/>
    <mergeCell ref="J2:L3"/>
    <mergeCell ref="M2:O3"/>
    <mergeCell ref="P2:Q3"/>
    <mergeCell ref="R2:S3"/>
    <mergeCell ref="T2:U3"/>
  </mergeCells>
  <pageMargins left="0.45" right="0" top="0.25" bottom="0.75" header="0.3" footer="0.3"/>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 1 CHỈ TIÊU NHIỆM KỲ</vt:lpstr>
      <vt:lpstr>P.2 TN Yêu nước</vt:lpstr>
      <vt:lpstr>P.3 TN sống đẹp</vt:lpstr>
      <vt:lpstr>P.4 TNTN  vì cộng đồng</vt:lpstr>
      <vt:lpstr>P.5 TN khỏe thể chất</vt:lpstr>
      <vt:lpstr>III. CT Đồng hành với TN</vt:lpstr>
      <vt:lpstr>IV. 1CT Xây dựng Hội</vt:lpstr>
      <vt:lpstr>IV.2 CT XDH</vt:lpstr>
      <vt:lpstr>IV.3 CT XDH</vt:lpstr>
    </vt:vector>
  </TitlesOfParts>
  <Company>QuyNhonComputer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MERCURY</dc:creator>
  <cp:lastModifiedBy>Admin</cp:lastModifiedBy>
  <cp:lastPrinted>2024-03-26T22:50:38Z</cp:lastPrinted>
  <dcterms:created xsi:type="dcterms:W3CDTF">2022-03-17T02:37:22Z</dcterms:created>
  <dcterms:modified xsi:type="dcterms:W3CDTF">2024-03-26T22:52:53Z</dcterms:modified>
</cp:coreProperties>
</file>